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225" windowWidth="14805" windowHeight="7890" tabRatio="603"/>
  </bookViews>
  <sheets>
    <sheet name="Потребность" sheetId="7" r:id="rId1"/>
    <sheet name="Источники(новая версия)" sheetId="10" r:id="rId2"/>
    <sheet name="План вводов" sheetId="6" r:id="rId3"/>
    <sheet name="Пояснительная записка" sheetId="8" r:id="rId4"/>
  </sheets>
  <externalReferences>
    <externalReference r:id="rId5"/>
    <externalReference r:id="rId6"/>
    <externalReference r:id="rId7"/>
    <externalReference r:id="rId8"/>
    <externalReference r:id="rId9"/>
    <externalReference r:id="rId10"/>
  </externalReferences>
  <definedNames>
    <definedName name="_wrn222" localSheetId="2" hidden="1">{"glc1",#N/A,FALSE,"GLC";"glc2",#N/A,FALSE,"GLC";"glc3",#N/A,FALSE,"GLC";"glc4",#N/A,FALSE,"GLC";"glc5",#N/A,FALSE,"GLC"}</definedName>
    <definedName name="_wrn222" localSheetId="0" hidden="1">{"glc1",#N/A,FALSE,"GLC";"glc2",#N/A,FALSE,"GLC";"glc3",#N/A,FALSE,"GLC";"glc4",#N/A,FALSE,"GLC";"glc5",#N/A,FALSE,"GLC"}</definedName>
    <definedName name="_wrn222" hidden="1">{"glc1",#N/A,FALSE,"GLC";"glc2",#N/A,FALSE,"GLC";"glc3",#N/A,FALSE,"GLC";"glc4",#N/A,FALSE,"GLC";"glc5",#N/A,FALSE,"GLC"}</definedName>
    <definedName name="AS2DocOpenMode" hidden="1">"AS2DocumentEdit"</definedName>
    <definedName name="beginyear">[1]Шаблон!$K$6</definedName>
    <definedName name="BLPH1" hidden="1">[2]GLC_ratios_Jun!$D$15</definedName>
    <definedName name="BLPH2" hidden="1">[2]GLC_ratios_Jun!$Z$15</definedName>
    <definedName name="date">[1]Шаблон!$F$8</definedName>
    <definedName name="date1">[1]Шаблон!$F$8</definedName>
    <definedName name="definition">[1]Шаблон!$F$9</definedName>
    <definedName name="footer">[3]TOC!$C$53</definedName>
    <definedName name="interest">[1]Шаблон!$F$7</definedName>
    <definedName name="name1">[1]Шаблон!$F$6</definedName>
    <definedName name="No.22" localSheetId="2">[4]WACC!#REF!</definedName>
    <definedName name="No.22" localSheetId="0">[4]WACC!#REF!</definedName>
    <definedName name="No.22">[4]WACC!#REF!</definedName>
    <definedName name="prd" localSheetId="2">[5]Титульный!$F$8</definedName>
    <definedName name="prd" localSheetId="0">[5]Титульный!$F$8</definedName>
    <definedName name="prd_quar" localSheetId="2">[5]Титульный!$F$9</definedName>
    <definedName name="prd_quar" localSheetId="0">[5]Титульный!$F$9</definedName>
    <definedName name="title">[1]TOC!$F$6</definedName>
    <definedName name="wrn" localSheetId="2" hidden="1">{"glc1",#N/A,FALSE,"GLC";"glc2",#N/A,FALSE,"GLC";"glc3",#N/A,FALSE,"GLC";"glc4",#N/A,FALSE,"GLC";"glc5",#N/A,FALSE,"GLC"}</definedName>
    <definedName name="wrn" localSheetId="0" hidden="1">{"glc1",#N/A,FALSE,"GLC";"glc2",#N/A,FALSE,"GLC";"glc3",#N/A,FALSE,"GLC";"glc4",#N/A,FALSE,"GLC";"glc5",#N/A,FALSE,"GLC"}</definedName>
    <definedName name="wrn" hidden="1">{"glc1",#N/A,FALSE,"GLC";"glc2",#N/A,FALSE,"GLC";"glc3",#N/A,FALSE,"GLC";"glc4",#N/A,FALSE,"GLC";"glc5",#N/A,FALSE,"GLC"}</definedName>
    <definedName name="wrn.Aging._.and._.Trend._.Analysis." localSheetId="2"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and._Trend._.Analysis.2" localSheetId="2" hidden="1">{#N/A,#N/A,FALSE,"Aging Summary";#N/A,#N/A,FALSE,"Ratio Analysis";#N/A,#N/A,FALSE,"Test 120 Day Accts";#N/A,#N/A,FALSE,"Tickmarks"}</definedName>
    <definedName name="wrn.Aging.and._Trend._.Analysis.2" localSheetId="0" hidden="1">{#N/A,#N/A,FALSE,"Aging Summary";#N/A,#N/A,FALSE,"Ratio Analysis";#N/A,#N/A,FALSE,"Test 120 Day Accts";#N/A,#N/A,FALSE,"Tickmarks"}</definedName>
    <definedName name="wrn.Aging.and._Trend._.Analysis.2" hidden="1">{#N/A,#N/A,FALSE,"Aging Summary";#N/A,#N/A,FALSE,"Ratio Analysis";#N/A,#N/A,FALSE,"Test 120 Day Accts";#N/A,#N/A,FALSE,"Tickmarks"}</definedName>
    <definedName name="wrn.basicfin." localSheetId="2" hidden="1">{"assets",#N/A,FALSE,"historicBS";"liab",#N/A,FALSE,"historicBS";"is",#N/A,FALSE,"historicIS";"ratios",#N/A,FALSE,"ratios"}</definedName>
    <definedName name="wrn.basicfin." localSheetId="0" hidden="1">{"assets",#N/A,FALSE,"historicBS";"liab",#N/A,FALSE,"historicBS";"is",#N/A,FALSE,"historicIS";"ratios",#N/A,FALSE,"ratios"}</definedName>
    <definedName name="wrn.basicfin." hidden="1">{"assets",#N/A,FALSE,"historicBS";"liab",#N/A,FALSE,"historicBS";"is",#N/A,FALSE,"historicIS";"ratios",#N/A,FALSE,"ratios"}</definedName>
    <definedName name="wrn.basicfin.2" localSheetId="2" hidden="1">{"assets",#N/A,FALSE,"historicBS";"liab",#N/A,FALSE,"historicBS";"is",#N/A,FALSE,"historicIS";"ratios",#N/A,FALSE,"ratios"}</definedName>
    <definedName name="wrn.basicfin.2" localSheetId="0" hidden="1">{"assets",#N/A,FALSE,"historicBS";"liab",#N/A,FALSE,"historicBS";"is",#N/A,FALSE,"historicIS";"ratios",#N/A,FALSE,"ratios"}</definedName>
    <definedName name="wrn.basicfin.2" hidden="1">{"assets",#N/A,FALSE,"historicBS";"liab",#N/A,FALSE,"historicBS";"is",#N/A,FALSE,"historicIS";"ratios",#N/A,FALSE,"ratios"}</definedName>
    <definedName name="wrn.glc." localSheetId="2" hidden="1">{"glcbs",#N/A,FALSE,"GLCBS";"glccsbs",#N/A,FALSE,"GLCCSBS";"glcis",#N/A,FALSE,"GLCIS";"glccsis",#N/A,FALSE,"GLCCSIS";"glcrat1",#N/A,FALSE,"GLC-ratios1"}</definedName>
    <definedName name="wrn.glc." localSheetId="0" hidden="1">{"glcbs",#N/A,FALSE,"GLCBS";"glccsbs",#N/A,FALSE,"GLCCSBS";"glcis",#N/A,FALSE,"GLCIS";"glccsis",#N/A,FALSE,"GLCCSIS";"glcrat1",#N/A,FALSE,"GLC-ratios1"}</definedName>
    <definedName name="wrn.glc." hidden="1">{"glcbs",#N/A,FALSE,"GLCBS";"glccsbs",#N/A,FALSE,"GLCCSBS";"glcis",#N/A,FALSE,"GLCIS";"glccsis",#N/A,FALSE,"GLCCSIS";"glcrat1",#N/A,FALSE,"GLC-ratios1"}</definedName>
    <definedName name="wrn.glcpromonte." localSheetId="2" hidden="1">{"glc1",#N/A,FALSE,"GLC";"glc2",#N/A,FALSE,"GLC";"glc3",#N/A,FALSE,"GLC";"glc4",#N/A,FALSE,"GLC";"glc5",#N/A,FALSE,"GLC"}</definedName>
    <definedName name="wrn.glcpromonte." localSheetId="0" hidden="1">{"glc1",#N/A,FALSE,"GLC";"glc2",#N/A,FALSE,"GLC";"glc3",#N/A,FALSE,"GLC";"glc4",#N/A,FALSE,"GLC";"glc5",#N/A,FALSE,"GLC"}</definedName>
    <definedName name="wrn.glcpromonte." hidden="1">{"glc1",#N/A,FALSE,"GLC";"glc2",#N/A,FALSE,"GLC";"glc3",#N/A,FALSE,"GLC";"glc4",#N/A,FALSE,"GLC";"glc5",#N/A,FALSE,"GLC"}</definedName>
    <definedName name="wrn.print." localSheetId="2"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wrn.print." localSheetId="0"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wrn.print."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вввввввв" localSheetId="2"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вввввввв" localSheetId="0"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вввввввв"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вс" localSheetId="2" hidden="1">{#N/A,#N/A,FALSE,"Aging Summary";#N/A,#N/A,FALSE,"Ratio Analysis";#N/A,#N/A,FALSE,"Test 120 Day Accts";#N/A,#N/A,FALSE,"Tickmarks"}</definedName>
    <definedName name="вс" localSheetId="0" hidden="1">{#N/A,#N/A,FALSE,"Aging Summary";#N/A,#N/A,FALSE,"Ratio Analysis";#N/A,#N/A,FALSE,"Test 120 Day Accts";#N/A,#N/A,FALSE,"Tickmarks"}</definedName>
    <definedName name="вс" hidden="1">{#N/A,#N/A,FALSE,"Aging Summary";#N/A,#N/A,FALSE,"Ratio Analysis";#N/A,#N/A,FALSE,"Test 120 Day Accts";#N/A,#N/A,FALSE,"Tickmarks"}</definedName>
    <definedName name="Вспомогательная_форма_модели" localSheetId="2">#REF!</definedName>
    <definedName name="Вспомогательная_форма_модели" localSheetId="0">#REF!</definedName>
    <definedName name="Вспомогательная_форма_модели">#REF!</definedName>
    <definedName name="ДВВП" localSheetId="2">#REF!</definedName>
    <definedName name="ДВВП" localSheetId="0">#REF!</definedName>
    <definedName name="ДВВП">#REF!</definedName>
    <definedName name="ДискЭф" localSheetId="2">#REF!</definedName>
    <definedName name="ДискЭф" localSheetId="0">#REF!</definedName>
    <definedName name="ДискЭф">#REF!</definedName>
    <definedName name="ДКРвВ" localSheetId="2">#REF!</definedName>
    <definedName name="ДКРвВ" localSheetId="0">#REF!</definedName>
    <definedName name="ДКРвВ">#REF!</definedName>
    <definedName name="ДоляПВ" localSheetId="2">#REF!</definedName>
    <definedName name="ДоляПВ" localSheetId="0">#REF!</definedName>
    <definedName name="ДоляПВ">#REF!</definedName>
    <definedName name="ДУРвВ" localSheetId="2">#REF!</definedName>
    <definedName name="ДУРвВ" localSheetId="0">#REF!</definedName>
    <definedName name="ДУРвВ">#REF!</definedName>
    <definedName name="_xlnm.Print_Titles" localSheetId="2">'План вводов'!$13:$15</definedName>
    <definedName name="_xlnm.Print_Titles" localSheetId="0">Потребность!$10:$14</definedName>
    <definedName name="Компания" localSheetId="2">#REF!</definedName>
    <definedName name="Компания" localSheetId="0">#REF!</definedName>
    <definedName name="Компания">#REF!</definedName>
    <definedName name="Направления">'[6]Технический блок СВОД'!$B$1:$B$7</definedName>
    <definedName name="НВРБП" localSheetId="2">#REF!</definedName>
    <definedName name="НВРБП" localSheetId="0">#REF!</definedName>
    <definedName name="НВРБП">#REF!</definedName>
    <definedName name="_xlnm.Print_Area" localSheetId="1">'Источники(новая версия)'!$A$1:$F$54</definedName>
    <definedName name="_xlnm.Print_Area" localSheetId="2">'План вводов'!$A$1:$AH$75</definedName>
    <definedName name="_xlnm.Print_Area" localSheetId="0">Потребность!$A$1:$S$67</definedName>
    <definedName name="_xlnm.Print_Area" localSheetId="3">'Пояснительная записка'!$A$1:$J$41</definedName>
    <definedName name="ПОТ" localSheetId="2">#REF!</definedName>
    <definedName name="ПОТ" localSheetId="0">#REF!</definedName>
    <definedName name="ПОТ">#REF!</definedName>
    <definedName name="ПотЭ" localSheetId="2">#REF!</definedName>
    <definedName name="ПотЭ" localSheetId="0">#REF!</definedName>
    <definedName name="ПотЭ">#REF!</definedName>
    <definedName name="ПОЭ" localSheetId="2">#REF!</definedName>
    <definedName name="ПОЭ" localSheetId="0">#REF!</definedName>
    <definedName name="ПОЭ">#REF!</definedName>
    <definedName name="ПрКр3" localSheetId="2">#REF!</definedName>
    <definedName name="ПрКр3" localSheetId="0">#REF!</definedName>
    <definedName name="ПрКр3">#REF!</definedName>
    <definedName name="ПрКрВ" localSheetId="2">#REF!</definedName>
    <definedName name="ПрКрВ" localSheetId="0">#REF!</definedName>
    <definedName name="ПрКрВ">#REF!</definedName>
    <definedName name="ПрКрВ3" localSheetId="2">#REF!</definedName>
    <definedName name="ПрКрВ3" localSheetId="0">#REF!</definedName>
    <definedName name="ПрКрВ3">#REF!</definedName>
    <definedName name="ПрКрВВ" localSheetId="2">#REF!</definedName>
    <definedName name="ПрКрВВ" localSheetId="0">#REF!</definedName>
    <definedName name="ПрКрВВ">#REF!</definedName>
    <definedName name="ПрТУСК" localSheetId="2">#REF!</definedName>
    <definedName name="ПрТУСК" localSheetId="0">#REF!</definedName>
    <definedName name="ПрТУСК">#REF!</definedName>
    <definedName name="Результаты_реализации_ИП" localSheetId="2">#REF!</definedName>
    <definedName name="Результаты_реализации_ИП" localSheetId="0">#REF!</definedName>
    <definedName name="Результаты_реализации_ИП">#REF!</definedName>
    <definedName name="СтавкаНДС" localSheetId="2">#REF!</definedName>
    <definedName name="СтавкаНДС" localSheetId="0">#REF!</definedName>
    <definedName name="СтавкаНДС">#REF!</definedName>
    <definedName name="СтЕСН" localSheetId="2">#REF!</definedName>
    <definedName name="СтЕСН" localSheetId="0">#REF!</definedName>
    <definedName name="СтЕСН">#REF!</definedName>
    <definedName name="СтЗемН" localSheetId="2">#REF!</definedName>
    <definedName name="СтЗемН" localSheetId="0">#REF!</definedName>
    <definedName name="СтЗемН">#REF!</definedName>
    <definedName name="СтНалИм" localSheetId="2">#REF!</definedName>
    <definedName name="СтНалИм" localSheetId="0">#REF!</definedName>
    <definedName name="СтНалИм">#REF!</definedName>
    <definedName name="Таблица_1._ЕСУ" localSheetId="2">#REF!</definedName>
    <definedName name="Таблица_1._ЕСУ" localSheetId="0">#REF!</definedName>
    <definedName name="Таблица_1._ЕСУ">#REF!</definedName>
    <definedName name="Таблица_10._Отчет_о_прибылях_и_убытках" localSheetId="2">#REF!</definedName>
    <definedName name="Таблица_10._Отчет_о_прибылях_и_убытках" localSheetId="0">#REF!</definedName>
    <definedName name="Таблица_10._Отчет_о_прибылях_и_убытках">#REF!</definedName>
    <definedName name="Таблица_11._Движение_денежных_средств" localSheetId="2">#REF!</definedName>
    <definedName name="Таблица_11._Движение_денежных_средств" localSheetId="0">#REF!</definedName>
    <definedName name="Таблица_11._Движение_денежных_средств">#REF!</definedName>
    <definedName name="Таблица_12._Расчеты_по_НДС" localSheetId="2">#REF!</definedName>
    <definedName name="Таблица_12._Расчеты_по_НДС" localSheetId="0">#REF!</definedName>
    <definedName name="Таблица_12._Расчеты_по_НДС">#REF!</definedName>
    <definedName name="Таблица_13._Расчеты_с_бюджетом" localSheetId="2">#REF!</definedName>
    <definedName name="Таблица_13._Расчеты_с_бюджетом" localSheetId="0">#REF!</definedName>
    <definedName name="Таблица_13._Расчеты_с_бюджетом">#REF!</definedName>
    <definedName name="Таблица_14._Расчет_рабочего_капитала" localSheetId="2">#REF!</definedName>
    <definedName name="Таблица_14._Расчет_рабочего_капитала" localSheetId="0">#REF!</definedName>
    <definedName name="Таблица_14._Расчет_рабочего_капитала">#REF!</definedName>
    <definedName name="Таблица_15._Баланс" localSheetId="2">#REF!</definedName>
    <definedName name="Таблица_15._Баланс" localSheetId="0">#REF!</definedName>
    <definedName name="Таблица_15._Баланс">#REF!</definedName>
    <definedName name="Таблица_16._Расчеты_по_кредитам_полученных_от_третьих_лиц" localSheetId="2">#REF!</definedName>
    <definedName name="Таблица_16._Расчеты_по_кредитам_полученных_от_третьих_лиц" localSheetId="0">#REF!</definedName>
    <definedName name="Таблица_16._Расчеты_по_кредитам_полученных_от_третьих_лиц">#REF!</definedName>
    <definedName name="Таблица_17._Расчеты_по_кредитам_полученным_внутри_группы" localSheetId="2">#REF!</definedName>
    <definedName name="Таблица_17._Расчеты_по_кредитам_полученным_внутри_группы" localSheetId="0">#REF!</definedName>
    <definedName name="Таблица_17._Расчеты_по_кредитам_полученным_внутри_группы">#REF!</definedName>
    <definedName name="Таблица_18._Краткосрочные_финансовые_вложения__3_и_лица" localSheetId="2">#REF!</definedName>
    <definedName name="Таблица_18._Краткосрочные_финансовые_вложения__3_и_лица" localSheetId="0">#REF!</definedName>
    <definedName name="Таблица_18._Краткосрочные_финансовые_вложения__3_и_лица">#REF!</definedName>
    <definedName name="Таблица_19.Краткосрочные_финансовые_вложения__внутри_группы" localSheetId="2">#REF!</definedName>
    <definedName name="Таблица_19.Краткосрочные_финансовые_вложения__внутри_группы" localSheetId="0">#REF!</definedName>
    <definedName name="Таблица_19.Краткосрочные_финансовые_вложения__внутри_группы">#REF!</definedName>
    <definedName name="Таблица_2._Шаблон_для_ввода_исходных_данных_сотрудниками_сбытовой_компании" localSheetId="2">#REF!</definedName>
    <definedName name="Таблица_2._Шаблон_для_ввода_исходных_данных_сотрудниками_сбытовой_компании" localSheetId="0">#REF!</definedName>
    <definedName name="Таблица_2._Шаблон_для_ввода_исходных_данных_сотрудниками_сбытовой_компании">#REF!</definedName>
    <definedName name="Таблица_20._Финансовые_коэффициенты_и_показатели_эффективности" localSheetId="2">#REF!</definedName>
    <definedName name="Таблица_20._Финансовые_коэффициенты_и_показатели_эффективности" localSheetId="0">#REF!</definedName>
    <definedName name="Таблица_20._Финансовые_коэффициенты_и_показатели_эффективности">#REF!</definedName>
    <definedName name="Таблица_21._Оценка_стоимости_сбытовой_компании" localSheetId="2">#REF!</definedName>
    <definedName name="Таблица_21._Оценка_стоимости_сбытовой_компании" localSheetId="0">#REF!</definedName>
    <definedName name="Таблица_21._Оценка_стоимости_сбытовой_компании">#REF!</definedName>
    <definedName name="Таблица_3._Инвестиционная_программа_по_основным_средствам__за_исключением_автотранспорта" localSheetId="2">#REF!</definedName>
    <definedName name="Таблица_3._Инвестиционная_программа_по_основным_средствам__за_исключением_автотранспорта" localSheetId="0">#REF!</definedName>
    <definedName name="Таблица_3._Инвестиционная_программа_по_основным_средствам__за_исключением_автотранспорта">#REF!</definedName>
    <definedName name="Таблица_4._Инвестиционная_программа_в_части_приобретения_автотранспорта" localSheetId="2">#REF!</definedName>
    <definedName name="Таблица_4._Инвестиционная_программа_в_части_приобретения_автотранспорта" localSheetId="0">#REF!</definedName>
    <definedName name="Таблица_4._Инвестиционная_программа_в_части_приобретения_автотранспорта">#REF!</definedName>
    <definedName name="Таблица_5._Инвестиционная_программа_в_части_РБП_и_ДФВ" localSheetId="2">#REF!</definedName>
    <definedName name="Таблица_5._Инвестиционная_программа_в_части_РБП_и_ДФВ" localSheetId="0">#REF!</definedName>
    <definedName name="Таблица_5._Инвестиционная_программа_в_части_РБП_и_ДФВ">#REF!</definedName>
    <definedName name="Таблица_6._Сводная_инвестиционная_программа" localSheetId="2">#REF!</definedName>
    <definedName name="Таблица_6._Сводная_инвестиционная_программа" localSheetId="0">#REF!</definedName>
    <definedName name="Таблица_6._Сводная_инвестиционная_программа">#REF!</definedName>
    <definedName name="Таблица_7._Доходная_база_без_НДС_по_начислению" localSheetId="2">#REF!</definedName>
    <definedName name="Таблица_7._Доходная_база_без_НДС_по_начислению" localSheetId="0">#REF!</definedName>
    <definedName name="Таблица_7._Доходная_база_без_НДС_по_начислению">#REF!</definedName>
    <definedName name="Таблица_8._Текущие_издержки_без_НДС_по_начислению" localSheetId="2">#REF!</definedName>
    <definedName name="Таблица_8._Текущие_издержки_без_НДС_по_начислению" localSheetId="0">#REF!</definedName>
    <definedName name="Таблица_8._Текущие_издержки_без_НДС_по_начислению">#REF!</definedName>
    <definedName name="Таблица_9._Финансирование_инвестиций" localSheetId="2">#REF!</definedName>
    <definedName name="Таблица_9._Финансирование_инвестиций" localSheetId="0">#REF!</definedName>
    <definedName name="Таблица_9._Финансирование_инвестиций">#REF!</definedName>
    <definedName name="ТПрСН" localSheetId="2">#REF!</definedName>
    <definedName name="ТПрСН" localSheetId="0">#REF!</definedName>
    <definedName name="ТПрСН">#REF!</definedName>
    <definedName name="ТПрТПЭ" localSheetId="2">#REF!</definedName>
    <definedName name="ТПрТПЭ" localSheetId="0">#REF!</definedName>
    <definedName name="ТПрТПЭ">#REF!</definedName>
    <definedName name="ТПрТТ" localSheetId="2">#REF!</definedName>
    <definedName name="ТПрТТ" localSheetId="0">#REF!</definedName>
    <definedName name="ТПрТТ">#REF!</definedName>
  </definedNames>
  <calcPr calcId="152511"/>
</workbook>
</file>

<file path=xl/calcChain.xml><?xml version="1.0" encoding="utf-8"?>
<calcChain xmlns="http://schemas.openxmlformats.org/spreadsheetml/2006/main">
  <c r="G29" i="7" l="1"/>
  <c r="C39" i="10" l="1"/>
  <c r="E19" i="10"/>
  <c r="D19" i="10"/>
  <c r="C19" i="10"/>
  <c r="F19" i="10" s="1"/>
  <c r="F24" i="10"/>
  <c r="E39" i="10"/>
  <c r="D39" i="10"/>
  <c r="F31" i="10"/>
  <c r="E30" i="10"/>
  <c r="E29" i="10" s="1"/>
  <c r="D30" i="10"/>
  <c r="D29" i="10" s="1"/>
  <c r="C30" i="10"/>
  <c r="C29" i="10" s="1"/>
  <c r="F30" i="10" l="1"/>
  <c r="F29" i="10"/>
  <c r="D18" i="10"/>
  <c r="D17" i="10" s="1"/>
  <c r="E18" i="10"/>
  <c r="E17" i="10" s="1"/>
  <c r="C18" i="10"/>
  <c r="C17" i="10" s="1"/>
  <c r="F39" i="10"/>
  <c r="F18" i="10" l="1"/>
  <c r="F17" i="10" l="1"/>
  <c r="W61" i="6"/>
  <c r="W60" i="6"/>
  <c r="W59" i="6"/>
  <c r="W58" i="6"/>
  <c r="W57" i="6"/>
  <c r="W56" i="6"/>
  <c r="W55" i="6"/>
  <c r="W54" i="6"/>
  <c r="W53" i="6"/>
  <c r="W52" i="6"/>
  <c r="W51" i="6"/>
  <c r="W50" i="6"/>
  <c r="W49" i="6"/>
  <c r="W48" i="6"/>
  <c r="W47" i="6"/>
  <c r="W46" i="6"/>
  <c r="W45" i="6"/>
  <c r="W44" i="6"/>
  <c r="W43" i="6"/>
  <c r="W42" i="6"/>
  <c r="W41" i="6"/>
  <c r="W40" i="6"/>
  <c r="W39" i="6"/>
  <c r="W38" i="6"/>
  <c r="W37" i="6"/>
  <c r="W36" i="6"/>
  <c r="W35" i="6"/>
  <c r="W34" i="6"/>
  <c r="W33" i="6"/>
  <c r="W32" i="6"/>
  <c r="W31" i="6"/>
  <c r="W30" i="6"/>
  <c r="AH29" i="6"/>
  <c r="AG29" i="6"/>
  <c r="AF29" i="6"/>
  <c r="AE29" i="6"/>
  <c r="AD29" i="6"/>
  <c r="AC29" i="6"/>
  <c r="AB29" i="6"/>
  <c r="AA29" i="6"/>
  <c r="Z29" i="6"/>
  <c r="Y29" i="6"/>
  <c r="W29" i="6"/>
  <c r="V29" i="6"/>
  <c r="U29" i="6"/>
  <c r="T29" i="6"/>
  <c r="AH62" i="6"/>
  <c r="AG62" i="6"/>
  <c r="AF62" i="6"/>
  <c r="AE62" i="6"/>
  <c r="AD62" i="6"/>
  <c r="AC62" i="6"/>
  <c r="AB62" i="6"/>
  <c r="AA62" i="6"/>
  <c r="Z62" i="6"/>
  <c r="Y62" i="6"/>
  <c r="W62" i="6"/>
  <c r="V62" i="6"/>
  <c r="U62" i="6"/>
  <c r="T62" i="6"/>
  <c r="R62" i="6"/>
  <c r="Q62" i="6"/>
  <c r="P62" i="6"/>
  <c r="O62" i="6"/>
  <c r="N62" i="6"/>
  <c r="M62" i="6"/>
  <c r="C62" i="6" s="1"/>
  <c r="L62" i="6"/>
  <c r="K62" i="6"/>
  <c r="J62" i="6"/>
  <c r="I62" i="6"/>
  <c r="H62" i="6"/>
  <c r="G62" i="6"/>
  <c r="F62" i="6"/>
  <c r="E62" i="6"/>
  <c r="D62" i="6"/>
  <c r="R29" i="6"/>
  <c r="Q29" i="6"/>
  <c r="P29" i="6"/>
  <c r="O29" i="6"/>
  <c r="N29" i="6"/>
  <c r="M29" i="6"/>
  <c r="C29" i="6" s="1"/>
  <c r="L29" i="6"/>
  <c r="K29" i="6"/>
  <c r="J29" i="6"/>
  <c r="I29" i="6"/>
  <c r="H29" i="6"/>
  <c r="G29" i="6"/>
  <c r="F29" i="6"/>
  <c r="E29" i="6"/>
  <c r="D29" i="6"/>
  <c r="AG28" i="6"/>
  <c r="AG27" i="6"/>
  <c r="AG26" i="6"/>
  <c r="AG25" i="6"/>
  <c r="AG24" i="6"/>
  <c r="AG17" i="6" s="1"/>
  <c r="AB23" i="6"/>
  <c r="AB17" i="6" s="1"/>
  <c r="AF17" i="6"/>
  <c r="AE17" i="6"/>
  <c r="AD17" i="6"/>
  <c r="AA17" i="6"/>
  <c r="Z17" i="6"/>
  <c r="Y17" i="6"/>
  <c r="X17" i="6"/>
  <c r="W17" i="6"/>
  <c r="V17" i="6"/>
  <c r="U17" i="6"/>
  <c r="T17" i="6"/>
  <c r="R17" i="6"/>
  <c r="Q17" i="6"/>
  <c r="P17" i="6"/>
  <c r="O17" i="6"/>
  <c r="N17" i="6"/>
  <c r="M17" i="6"/>
  <c r="L17" i="6"/>
  <c r="K17" i="6"/>
  <c r="J17" i="6"/>
  <c r="I17" i="6"/>
  <c r="H17" i="6"/>
  <c r="G17" i="6"/>
  <c r="F17" i="6"/>
  <c r="E17" i="6"/>
  <c r="D17" i="6"/>
  <c r="C17" i="6"/>
  <c r="W22" i="6"/>
  <c r="V21" i="6"/>
  <c r="W20" i="6"/>
  <c r="W19" i="6"/>
  <c r="W18"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Q28" i="6"/>
  <c r="Q27" i="6"/>
  <c r="Q26" i="6"/>
  <c r="Q25" i="6"/>
  <c r="Q24" i="6"/>
  <c r="L23" i="6"/>
  <c r="G22" i="6"/>
  <c r="F21" i="6"/>
  <c r="G20" i="6" l="1"/>
  <c r="G19" i="6"/>
  <c r="G18" i="6"/>
  <c r="AH58" i="6"/>
  <c r="AH59" i="6"/>
  <c r="AH60" i="6"/>
  <c r="AH61" i="6"/>
  <c r="AC58" i="6"/>
  <c r="AC59" i="6"/>
  <c r="AC60" i="6"/>
  <c r="AC61" i="6"/>
  <c r="X58" i="6"/>
  <c r="S58" i="6" s="1"/>
  <c r="X59" i="6"/>
  <c r="X60" i="6"/>
  <c r="X61" i="6"/>
  <c r="R58" i="6"/>
  <c r="R59" i="6"/>
  <c r="R60" i="6"/>
  <c r="R61" i="6"/>
  <c r="M58" i="6"/>
  <c r="M59" i="6"/>
  <c r="M60" i="6"/>
  <c r="M61" i="6"/>
  <c r="H58" i="6"/>
  <c r="H59" i="6"/>
  <c r="H60" i="6"/>
  <c r="C60" i="6" s="1"/>
  <c r="H61" i="6"/>
  <c r="C61" i="6" s="1"/>
  <c r="C58" i="6"/>
  <c r="S60" i="6" l="1"/>
  <c r="S61" i="6"/>
  <c r="C59" i="6"/>
  <c r="S59" i="6"/>
  <c r="G16" i="7" l="1"/>
  <c r="F16" i="7" s="1"/>
  <c r="G17" i="7"/>
  <c r="G18" i="7"/>
  <c r="F18" i="7" s="1"/>
  <c r="G19" i="7"/>
  <c r="G20" i="7"/>
  <c r="F17" i="7"/>
  <c r="F19" i="7"/>
  <c r="F20" i="7"/>
  <c r="K21" i="7"/>
  <c r="J21" i="7" s="1"/>
  <c r="O23" i="7"/>
  <c r="N23" i="7" s="1"/>
  <c r="N24" i="7"/>
  <c r="O24" i="7"/>
  <c r="O25" i="7"/>
  <c r="N25" i="7" s="1"/>
  <c r="N26" i="7"/>
  <c r="O26" i="7"/>
  <c r="O22" i="7" l="1"/>
  <c r="M22" i="7" s="1"/>
  <c r="N22" i="7"/>
  <c r="N15" i="7" s="1"/>
  <c r="M26" i="7"/>
  <c r="M25" i="7"/>
  <c r="M24" i="7"/>
  <c r="M23" i="7"/>
  <c r="L15" i="7"/>
  <c r="L22" i="7"/>
  <c r="D15" i="7"/>
  <c r="O15" i="7" l="1"/>
  <c r="P59" i="7"/>
  <c r="P58" i="7"/>
  <c r="P57" i="7"/>
  <c r="P56" i="7"/>
  <c r="P55" i="7"/>
  <c r="P54" i="7"/>
  <c r="P53" i="7"/>
  <c r="P52" i="7"/>
  <c r="P51" i="7"/>
  <c r="P50" i="7"/>
  <c r="P49" i="7"/>
  <c r="P48" i="7"/>
  <c r="P47" i="7"/>
  <c r="P46" i="7"/>
  <c r="P45" i="7"/>
  <c r="P44" i="7"/>
  <c r="P43" i="7"/>
  <c r="P42" i="7"/>
  <c r="P41" i="7"/>
  <c r="P40" i="7"/>
  <c r="P39" i="7"/>
  <c r="P38" i="7"/>
  <c r="P37" i="7"/>
  <c r="P36" i="7"/>
  <c r="P35" i="7"/>
  <c r="P34" i="7"/>
  <c r="P33" i="7"/>
  <c r="P32" i="7"/>
  <c r="P31" i="7"/>
  <c r="P30" i="7"/>
  <c r="P29" i="7"/>
  <c r="P26" i="7"/>
  <c r="P25" i="7"/>
  <c r="P24" i="7"/>
  <c r="P23" i="7"/>
  <c r="P22" i="7"/>
  <c r="P21" i="7"/>
  <c r="P20" i="7"/>
  <c r="P19" i="7"/>
  <c r="P18" i="7"/>
  <c r="P17" i="7"/>
  <c r="P16" i="7"/>
  <c r="O27" i="7"/>
  <c r="N27" i="7"/>
  <c r="L27" i="7"/>
  <c r="K27" i="7"/>
  <c r="J27" i="7"/>
  <c r="H27" i="7"/>
  <c r="H60" i="7" s="1"/>
  <c r="L60" i="7"/>
  <c r="I21" i="7"/>
  <c r="H15" i="7"/>
  <c r="N60" i="7" l="1"/>
  <c r="O60" i="7"/>
  <c r="J15" i="7"/>
  <c r="J60" i="7" s="1"/>
  <c r="K15" i="7"/>
  <c r="K60" i="7" s="1"/>
  <c r="P15" i="7" l="1"/>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D28" i="7"/>
  <c r="F50" i="7" l="1"/>
  <c r="R50" i="7" s="1"/>
  <c r="S50" i="7"/>
  <c r="F46" i="7"/>
  <c r="R46" i="7" s="1"/>
  <c r="S46" i="7"/>
  <c r="F42" i="7"/>
  <c r="R42" i="7" s="1"/>
  <c r="S42" i="7"/>
  <c r="F38" i="7"/>
  <c r="R38" i="7" s="1"/>
  <c r="S38" i="7"/>
  <c r="F34" i="7"/>
  <c r="R34" i="7" s="1"/>
  <c r="S34" i="7"/>
  <c r="F30" i="7"/>
  <c r="R30" i="7" s="1"/>
  <c r="S30" i="7"/>
  <c r="F58" i="7"/>
  <c r="R58" i="7" s="1"/>
  <c r="S58" i="7"/>
  <c r="F54" i="7"/>
  <c r="R54" i="7" s="1"/>
  <c r="S54" i="7"/>
  <c r="F57" i="7"/>
  <c r="R57" i="7" s="1"/>
  <c r="S57" i="7"/>
  <c r="F53" i="7"/>
  <c r="R53" i="7" s="1"/>
  <c r="S53" i="7"/>
  <c r="F49" i="7"/>
  <c r="R49" i="7" s="1"/>
  <c r="S49" i="7"/>
  <c r="F45" i="7"/>
  <c r="R45" i="7" s="1"/>
  <c r="S45" i="7"/>
  <c r="F41" i="7"/>
  <c r="R41" i="7" s="1"/>
  <c r="S41" i="7"/>
  <c r="F37" i="7"/>
  <c r="R37" i="7" s="1"/>
  <c r="S37" i="7"/>
  <c r="F33" i="7"/>
  <c r="R33" i="7" s="1"/>
  <c r="S33" i="7"/>
  <c r="D27" i="7"/>
  <c r="P28" i="7"/>
  <c r="F56" i="7"/>
  <c r="R56" i="7" s="1"/>
  <c r="S56" i="7"/>
  <c r="F52" i="7"/>
  <c r="R52" i="7" s="1"/>
  <c r="S52" i="7"/>
  <c r="F48" i="7"/>
  <c r="R48" i="7" s="1"/>
  <c r="S48" i="7"/>
  <c r="F44" i="7"/>
  <c r="R44" i="7" s="1"/>
  <c r="S44" i="7"/>
  <c r="F40" i="7"/>
  <c r="R40" i="7" s="1"/>
  <c r="S40" i="7"/>
  <c r="F36" i="7"/>
  <c r="R36" i="7" s="1"/>
  <c r="S36" i="7"/>
  <c r="F32" i="7"/>
  <c r="R32" i="7" s="1"/>
  <c r="S32" i="7"/>
  <c r="F59" i="7"/>
  <c r="R59" i="7" s="1"/>
  <c r="S59" i="7"/>
  <c r="F55" i="7"/>
  <c r="R55" i="7" s="1"/>
  <c r="S55" i="7"/>
  <c r="F51" i="7"/>
  <c r="R51" i="7" s="1"/>
  <c r="S51" i="7"/>
  <c r="F47" i="7"/>
  <c r="R47" i="7" s="1"/>
  <c r="S47" i="7"/>
  <c r="F43" i="7"/>
  <c r="R43" i="7" s="1"/>
  <c r="S43" i="7"/>
  <c r="F39" i="7"/>
  <c r="R39" i="7" s="1"/>
  <c r="S39" i="7"/>
  <c r="F35" i="7"/>
  <c r="R35" i="7" s="1"/>
  <c r="S35" i="7"/>
  <c r="F31" i="7"/>
  <c r="R31" i="7" s="1"/>
  <c r="S31" i="7"/>
  <c r="P27" i="7" l="1"/>
  <c r="D60" i="7"/>
  <c r="P60" i="7" s="1"/>
  <c r="S20" i="7" l="1"/>
  <c r="S19" i="7"/>
  <c r="E18" i="7"/>
  <c r="E17" i="7"/>
  <c r="E16" i="7"/>
  <c r="S16" i="7" s="1"/>
  <c r="R20" i="7"/>
  <c r="R19" i="7"/>
  <c r="R17" i="7" l="1"/>
  <c r="S17" i="7"/>
  <c r="R21" i="7"/>
  <c r="S21" i="7"/>
  <c r="R25" i="7"/>
  <c r="S25" i="7"/>
  <c r="R18" i="7"/>
  <c r="S18" i="7"/>
  <c r="R22" i="7"/>
  <c r="S22" i="7"/>
  <c r="R26" i="7"/>
  <c r="S26" i="7"/>
  <c r="R24" i="7"/>
  <c r="S24" i="7"/>
  <c r="R23" i="7"/>
  <c r="S23" i="7"/>
  <c r="F15" i="7"/>
  <c r="G15" i="7"/>
  <c r="R16" i="7" l="1"/>
  <c r="H31" i="6" l="1"/>
  <c r="M31" i="6"/>
  <c r="R31" i="6"/>
  <c r="X31" i="6"/>
  <c r="S31" i="6" s="1"/>
  <c r="AC31" i="6"/>
  <c r="AH31" i="6"/>
  <c r="C31" i="6" l="1"/>
  <c r="S29" i="7" l="1"/>
  <c r="F29" i="7" l="1"/>
  <c r="G28" i="7"/>
  <c r="E28" i="7" l="1"/>
  <c r="S28" i="7"/>
  <c r="G27" i="7"/>
  <c r="F28" i="7"/>
  <c r="R29" i="7"/>
  <c r="R28" i="7" l="1"/>
  <c r="F27" i="7"/>
  <c r="S27" i="7"/>
  <c r="G60" i="7"/>
  <c r="S60" i="7" s="1"/>
  <c r="R27" i="7" l="1"/>
  <c r="F60" i="7"/>
  <c r="R60" i="7" s="1"/>
  <c r="AH21" i="6" l="1"/>
  <c r="X21" i="6"/>
  <c r="AH20" i="6"/>
  <c r="X20" i="6"/>
  <c r="AH19" i="6"/>
  <c r="AC19" i="6"/>
  <c r="AH18" i="6"/>
  <c r="AC18" i="6"/>
  <c r="AH25" i="6"/>
  <c r="X25" i="6"/>
  <c r="AH24" i="6"/>
  <c r="AH17" i="6" s="1"/>
  <c r="X24" i="6"/>
  <c r="AH23" i="6"/>
  <c r="AC23" i="6"/>
  <c r="AC17" i="6" s="1"/>
  <c r="S17" i="6" s="1"/>
  <c r="AH22" i="6"/>
  <c r="AC22" i="6"/>
  <c r="AH28" i="6"/>
  <c r="AC28" i="6"/>
  <c r="AH27" i="6"/>
  <c r="AC27" i="6"/>
  <c r="AH57" i="6"/>
  <c r="AC57" i="6"/>
  <c r="AH55" i="6"/>
  <c r="AC55" i="6"/>
  <c r="AH54" i="6"/>
  <c r="AC54" i="6"/>
  <c r="AH53" i="6"/>
  <c r="AC53" i="6"/>
  <c r="AH52" i="6"/>
  <c r="AC52" i="6"/>
  <c r="AH51" i="6"/>
  <c r="AC51" i="6"/>
  <c r="AC49" i="6"/>
  <c r="X49" i="6"/>
  <c r="AH47" i="6"/>
  <c r="X47" i="6"/>
  <c r="AH46" i="6"/>
  <c r="X46" i="6"/>
  <c r="AH45" i="6"/>
  <c r="X45" i="6"/>
  <c r="AH43" i="6"/>
  <c r="AC43" i="6"/>
  <c r="AH42" i="6"/>
  <c r="AC42" i="6"/>
  <c r="AH41" i="6"/>
  <c r="AC41" i="6"/>
  <c r="AH40" i="6"/>
  <c r="AC40" i="6"/>
  <c r="AH39" i="6"/>
  <c r="AC39" i="6"/>
  <c r="AH37" i="6"/>
  <c r="AC37" i="6"/>
  <c r="AH36" i="6"/>
  <c r="AC36" i="6"/>
  <c r="AH35" i="6"/>
  <c r="AC35" i="6"/>
  <c r="AH33" i="6"/>
  <c r="AC33" i="6"/>
  <c r="X33" i="6"/>
  <c r="S33" i="6" s="1"/>
  <c r="AH32" i="6"/>
  <c r="AC32" i="6"/>
  <c r="X32" i="6"/>
  <c r="R21" i="6"/>
  <c r="R20" i="6"/>
  <c r="R19" i="6"/>
  <c r="R18" i="6"/>
  <c r="R25" i="6"/>
  <c r="R24" i="6"/>
  <c r="R23" i="6"/>
  <c r="R22" i="6"/>
  <c r="R28" i="6"/>
  <c r="R27" i="6"/>
  <c r="R57" i="6"/>
  <c r="R55" i="6"/>
  <c r="R54" i="6"/>
  <c r="R53" i="6"/>
  <c r="R52" i="6"/>
  <c r="R51" i="6"/>
  <c r="R49" i="6"/>
  <c r="R47" i="6"/>
  <c r="R46" i="6"/>
  <c r="R45" i="6"/>
  <c r="R43" i="6"/>
  <c r="R42" i="6"/>
  <c r="R41" i="6"/>
  <c r="R40" i="6"/>
  <c r="R39" i="6"/>
  <c r="R37" i="6"/>
  <c r="R36" i="6"/>
  <c r="R35" i="6"/>
  <c r="R33" i="6"/>
  <c r="R32" i="6"/>
  <c r="M21" i="6"/>
  <c r="M20" i="6"/>
  <c r="M19" i="6"/>
  <c r="M18" i="6"/>
  <c r="M25" i="6"/>
  <c r="M24" i="6"/>
  <c r="M23" i="6"/>
  <c r="M22" i="6"/>
  <c r="M28" i="6"/>
  <c r="M27" i="6"/>
  <c r="M57" i="6"/>
  <c r="M55" i="6"/>
  <c r="M54" i="6"/>
  <c r="M53" i="6"/>
  <c r="M52" i="6"/>
  <c r="M51" i="6"/>
  <c r="M49" i="6"/>
  <c r="M48" i="6"/>
  <c r="M47" i="6"/>
  <c r="M46" i="6"/>
  <c r="M45" i="6"/>
  <c r="M43" i="6"/>
  <c r="M42" i="6"/>
  <c r="M41" i="6"/>
  <c r="M40" i="6"/>
  <c r="M39" i="6"/>
  <c r="M37" i="6"/>
  <c r="M36" i="6"/>
  <c r="M35" i="6"/>
  <c r="M33" i="6"/>
  <c r="M32" i="6"/>
  <c r="H21" i="6"/>
  <c r="H20" i="6"/>
  <c r="H19" i="6"/>
  <c r="H18" i="6"/>
  <c r="H48" i="6"/>
  <c r="H25" i="6"/>
  <c r="H24" i="6"/>
  <c r="H23" i="6"/>
  <c r="H22" i="6"/>
  <c r="H28" i="6"/>
  <c r="H27" i="6"/>
  <c r="H57" i="6"/>
  <c r="H55" i="6"/>
  <c r="H54" i="6"/>
  <c r="H53" i="6"/>
  <c r="H52" i="6"/>
  <c r="H51" i="6"/>
  <c r="H49" i="6"/>
  <c r="H47" i="6"/>
  <c r="H46" i="6"/>
  <c r="H45" i="6"/>
  <c r="H43" i="6"/>
  <c r="H42" i="6"/>
  <c r="H41" i="6"/>
  <c r="H40" i="6"/>
  <c r="H39" i="6"/>
  <c r="H37" i="6"/>
  <c r="H36" i="6"/>
  <c r="H35" i="6"/>
  <c r="H33" i="6"/>
  <c r="H32" i="6"/>
  <c r="S32" i="6" l="1"/>
  <c r="C49" i="6"/>
  <c r="C54" i="6"/>
  <c r="C27" i="6"/>
  <c r="C24" i="6"/>
  <c r="C33" i="6"/>
  <c r="C43" i="6"/>
  <c r="C35" i="6"/>
  <c r="C40" i="6"/>
  <c r="C45" i="6"/>
  <c r="C39" i="6"/>
  <c r="C41" i="6"/>
  <c r="C52" i="6"/>
  <c r="C36" i="6"/>
  <c r="C46" i="6"/>
  <c r="C57" i="6"/>
  <c r="C32" i="6"/>
  <c r="C37" i="6"/>
  <c r="C42" i="6"/>
  <c r="C47" i="6"/>
  <c r="C51" i="6"/>
  <c r="C55" i="6"/>
  <c r="C28" i="6"/>
  <c r="C25" i="6"/>
  <c r="C53" i="6"/>
  <c r="C19" i="6"/>
  <c r="C20" i="6"/>
  <c r="C22" i="6"/>
  <c r="C21" i="6"/>
  <c r="C23" i="6"/>
  <c r="C18" i="6"/>
  <c r="R56" i="6"/>
  <c r="R38" i="6"/>
  <c r="M38" i="6"/>
  <c r="AC34" i="6"/>
  <c r="M26" i="6"/>
  <c r="H50" i="6"/>
  <c r="H30" i="6"/>
  <c r="AH34" i="6"/>
  <c r="H26" i="6"/>
  <c r="AC38" i="6"/>
  <c r="AH38" i="6"/>
  <c r="R30" i="6"/>
  <c r="R44" i="6"/>
  <c r="R50" i="6"/>
  <c r="X44" i="6"/>
  <c r="X48" i="6"/>
  <c r="AC48" i="6"/>
  <c r="AC50" i="6"/>
  <c r="AH50" i="6"/>
  <c r="H56" i="6"/>
  <c r="M30" i="6"/>
  <c r="M50" i="6"/>
  <c r="M56" i="6"/>
  <c r="R34" i="6"/>
  <c r="R48" i="6"/>
  <c r="C48" i="6" s="1"/>
  <c r="AC56" i="6"/>
  <c r="AH26" i="6"/>
  <c r="M34" i="6"/>
  <c r="M44" i="6"/>
  <c r="R26" i="6"/>
  <c r="AC30" i="6"/>
  <c r="AH30" i="6"/>
  <c r="AH44" i="6"/>
  <c r="AH56" i="6"/>
  <c r="H38" i="6"/>
  <c r="H44" i="6"/>
  <c r="H34" i="6"/>
  <c r="C44" i="6" l="1"/>
  <c r="C38" i="6"/>
  <c r="C56" i="6"/>
  <c r="C50" i="6"/>
  <c r="C34" i="6"/>
  <c r="C26" i="6"/>
  <c r="C30" i="6"/>
  <c r="AC26" i="6" l="1"/>
  <c r="AC20" i="6" l="1"/>
  <c r="S20" i="6" s="1"/>
  <c r="X19" i="6"/>
  <c r="S19" i="6" s="1"/>
  <c r="AC21" i="6"/>
  <c r="S21" i="6" s="1"/>
  <c r="AC25" i="6"/>
  <c r="S25" i="6" s="1"/>
  <c r="AC24" i="6"/>
  <c r="S24" i="6" s="1"/>
  <c r="X26" i="6" l="1"/>
  <c r="S26" i="6" s="1"/>
  <c r="X43" i="6" l="1"/>
  <c r="S43" i="6" s="1"/>
  <c r="X37" i="6"/>
  <c r="S37" i="6" s="1"/>
  <c r="X40" i="6"/>
  <c r="S40" i="6" s="1"/>
  <c r="X35" i="6"/>
  <c r="S35" i="6" s="1"/>
  <c r="X41" i="6"/>
  <c r="S41" i="6" s="1"/>
  <c r="X39" i="6"/>
  <c r="S39" i="6" s="1"/>
  <c r="X42" i="6"/>
  <c r="S42" i="6" s="1"/>
  <c r="X36" i="6"/>
  <c r="S36" i="6" s="1"/>
  <c r="X30" i="6" l="1"/>
  <c r="X38" i="6"/>
  <c r="S38" i="6" s="1"/>
  <c r="X34" i="6"/>
  <c r="S34" i="6" s="1"/>
  <c r="S30" i="6" l="1"/>
  <c r="X29" i="6"/>
  <c r="S15" i="7"/>
  <c r="X62" i="6" l="1"/>
  <c r="S62" i="6" s="1"/>
  <c r="S29" i="6"/>
  <c r="X22" i="6"/>
  <c r="S22" i="6" s="1"/>
  <c r="X23" i="6" l="1"/>
  <c r="S23" i="6" s="1"/>
  <c r="X18" i="6"/>
  <c r="S18" i="6" s="1"/>
  <c r="R15" i="7" l="1"/>
  <c r="X28" i="6" l="1"/>
  <c r="S28" i="6" s="1"/>
  <c r="X27" i="6"/>
  <c r="S27" i="6" s="1"/>
  <c r="AH49" i="6" l="1"/>
  <c r="S49" i="6" s="1"/>
  <c r="AC47" i="6"/>
  <c r="S47" i="6" s="1"/>
  <c r="AC46" i="6"/>
  <c r="S46" i="6" s="1"/>
  <c r="AH48" i="6"/>
  <c r="S48" i="6" s="1"/>
  <c r="AC45" i="6" l="1"/>
  <c r="S45" i="6" s="1"/>
  <c r="AC44" i="6" l="1"/>
  <c r="S44" i="6" s="1"/>
  <c r="X54" i="6" l="1"/>
  <c r="S54" i="6" s="1"/>
  <c r="X53" i="6"/>
  <c r="S53" i="6" s="1"/>
  <c r="X57" i="6"/>
  <c r="S57" i="6" s="1"/>
  <c r="X55" i="6"/>
  <c r="S55" i="6" s="1"/>
  <c r="X52" i="6"/>
  <c r="S52" i="6" s="1"/>
  <c r="X51" i="6" l="1"/>
  <c r="S51" i="6" s="1"/>
  <c r="X56" i="6" l="1"/>
  <c r="S56" i="6" s="1"/>
  <c r="X50" i="6"/>
  <c r="S50" i="6" s="1"/>
</calcChain>
</file>

<file path=xl/sharedStrings.xml><?xml version="1.0" encoding="utf-8"?>
<sst xmlns="http://schemas.openxmlformats.org/spreadsheetml/2006/main" count="396" uniqueCount="231">
  <si>
    <t>УТВЕРЖДАЮ</t>
  </si>
  <si>
    <t>№</t>
  </si>
  <si>
    <t>Наименование</t>
  </si>
  <si>
    <t>ИТОГО</t>
  </si>
  <si>
    <t>1.1.1</t>
  </si>
  <si>
    <t>1.1.2</t>
  </si>
  <si>
    <t>1.1</t>
  </si>
  <si>
    <t>1.2</t>
  </si>
  <si>
    <t>1.2.1</t>
  </si>
  <si>
    <t>1.2.2</t>
  </si>
  <si>
    <t>1.3</t>
  </si>
  <si>
    <t>1.4</t>
  </si>
  <si>
    <t>Кредиты</t>
  </si>
  <si>
    <t>Облигационные займы</t>
  </si>
  <si>
    <t>Займы организаций</t>
  </si>
  <si>
    <t>Бюджетное финансирование</t>
  </si>
  <si>
    <t>Использование лизинга</t>
  </si>
  <si>
    <t>2.1</t>
  </si>
  <si>
    <t>2.2</t>
  </si>
  <si>
    <t>2.3</t>
  </si>
  <si>
    <t>2.4</t>
  </si>
  <si>
    <t>2.5</t>
  </si>
  <si>
    <t>2.6</t>
  </si>
  <si>
    <t>2.7</t>
  </si>
  <si>
    <t>Цена за 1 ед., тыс.руб.</t>
  </si>
  <si>
    <t>I кв.</t>
  </si>
  <si>
    <t>II кв.</t>
  </si>
  <si>
    <t>III кв.</t>
  </si>
  <si>
    <t>IV кв.</t>
  </si>
  <si>
    <t>итого</t>
  </si>
  <si>
    <t>Первоначальная стоимость вводимых основных средств (без НДС), тыс. руб.</t>
  </si>
  <si>
    <t>Стоимость, тыс.руб.                (без НДС)</t>
  </si>
  <si>
    <t>м.п.</t>
  </si>
  <si>
    <t>(реквизиты органа власти, утверждающего ИП)</t>
  </si>
  <si>
    <t>_______________________________________</t>
  </si>
  <si>
    <r>
      <t>_________________</t>
    </r>
    <r>
      <rPr>
        <sz val="14"/>
        <color theme="1"/>
        <rFont val="Times New Roman"/>
        <family val="1"/>
        <charset val="204"/>
      </rPr>
      <t>______________________</t>
    </r>
  </si>
  <si>
    <t>(наименование организации)</t>
  </si>
  <si>
    <t xml:space="preserve">                  (наименование организации)</t>
  </si>
  <si>
    <t>___________________________________</t>
  </si>
  <si>
    <t>_____________________________________</t>
  </si>
  <si>
    <t>(подпись)</t>
  </si>
  <si>
    <t xml:space="preserve">(подпись)  </t>
  </si>
  <si>
    <t>(ФИО)</t>
  </si>
  <si>
    <t>М.П.</t>
  </si>
  <si>
    <t>2. Обоснование необходимости приобретения инвестиционного проекта</t>
  </si>
  <si>
    <t>1. Общая характеристика инвестиционной программы</t>
  </si>
  <si>
    <t>____________</t>
  </si>
  <si>
    <t>____________________________________</t>
  </si>
  <si>
    <t>Стоимость, тыс.руб.                (с НДС)</t>
  </si>
  <si>
    <t>Прогноз ввода объектов</t>
  </si>
  <si>
    <t>МФУ Kyocera TASKalfa 8001i</t>
  </si>
  <si>
    <t>МФУ KYOCERA ECOSYS M3560idn</t>
  </si>
  <si>
    <t>2019 год</t>
  </si>
  <si>
    <t>2020 год</t>
  </si>
  <si>
    <t>План 2019 год</t>
  </si>
  <si>
    <t>План 2020 год</t>
  </si>
  <si>
    <t>ОП "КурскАтомЭнергоСбыт" АО "АтомЭнергоСбыт"</t>
  </si>
  <si>
    <t>2021 год</t>
  </si>
  <si>
    <t>1.2.</t>
  </si>
  <si>
    <t>1.3.</t>
  </si>
  <si>
    <t>1.4.</t>
  </si>
  <si>
    <t>1.5.</t>
  </si>
  <si>
    <t>1.6.</t>
  </si>
  <si>
    <t>Дисковая полка IBM V3700 SFF Dual Expansion</t>
  </si>
  <si>
    <t>1.7.</t>
  </si>
  <si>
    <t>1.1.</t>
  </si>
  <si>
    <t>План 2021 год</t>
  </si>
  <si>
    <t>2.1.</t>
  </si>
  <si>
    <t>2.</t>
  </si>
  <si>
    <t>Приобретение ИТ-имущества</t>
  </si>
  <si>
    <t>ОП "КурскАтомЭнергоСбыт" АО "АтомЭнергоСбыт"(проект)</t>
  </si>
  <si>
    <t>1.</t>
  </si>
  <si>
    <t>Иные проекты</t>
  </si>
  <si>
    <t>Идентификатор</t>
  </si>
  <si>
    <t>Н_01</t>
  </si>
  <si>
    <t>Н_02</t>
  </si>
  <si>
    <t>Н_03</t>
  </si>
  <si>
    <t>Н_04</t>
  </si>
  <si>
    <t>Н_05</t>
  </si>
  <si>
    <t>Н_06</t>
  </si>
  <si>
    <t>Н_07</t>
  </si>
  <si>
    <t>Н_08</t>
  </si>
  <si>
    <t>План 2021год</t>
  </si>
  <si>
    <t>МФУ Kyocera ECOSYS M3540dn</t>
  </si>
  <si>
    <t>Персональные компьютеры</t>
  </si>
  <si>
    <t>Количество,    ед.</t>
  </si>
  <si>
    <t>АИИС КУЭ для бытовых потребителей</t>
  </si>
  <si>
    <t>Майский б-р, д. 11</t>
  </si>
  <si>
    <t>ул. Веспремская, д. 7</t>
  </si>
  <si>
    <t>ул. Косухина, 27 А</t>
  </si>
  <si>
    <t>ул. Щепкина, д. 20</t>
  </si>
  <si>
    <t>ул. Володарского, д. 70</t>
  </si>
  <si>
    <t>ул. Ватутина, д. 23</t>
  </si>
  <si>
    <t>ул. Республиканская, 28А</t>
  </si>
  <si>
    <t xml:space="preserve">ул. Краснознаменная д. 22 </t>
  </si>
  <si>
    <t xml:space="preserve">ул. Парижской Коммуны, д. 67 </t>
  </si>
  <si>
    <t xml:space="preserve">ул. Герцена, д. 3 </t>
  </si>
  <si>
    <t xml:space="preserve">ул. 1-я Агрегатная, д. 38А </t>
  </si>
  <si>
    <t>ул. Орловская, д. 1А</t>
  </si>
  <si>
    <t>ул. Бойцов 9 Дивизии, д. 191</t>
  </si>
  <si>
    <t xml:space="preserve">ул. Менделеева д.43 </t>
  </si>
  <si>
    <t xml:space="preserve">ул. Союзная, д. 28А </t>
  </si>
  <si>
    <t xml:space="preserve">2-й Весенний, д. 26 </t>
  </si>
  <si>
    <t xml:space="preserve">ул. Бутко, д. 17А </t>
  </si>
  <si>
    <t>ул. Бойцов 9 Дивизии, д. 199А</t>
  </si>
  <si>
    <t>ул. Бойцов 9 Дивизии, д. 187</t>
  </si>
  <si>
    <t>ул. Менделеева, д.29 А</t>
  </si>
  <si>
    <t>ул. Пионеров, д. 17</t>
  </si>
  <si>
    <t>ул. Дружининская 7А</t>
  </si>
  <si>
    <t>пр-т Кулакова д.5 Б</t>
  </si>
  <si>
    <t xml:space="preserve">ул. Дейнеки, д. 8 </t>
  </si>
  <si>
    <t>ул. Заводская, д. 19 А</t>
  </si>
  <si>
    <t>ул. Заводская, д. 41 Б</t>
  </si>
  <si>
    <t>ул. Ольшанского, д. 43 Б</t>
  </si>
  <si>
    <t>ул. Моковская, д. 2 А</t>
  </si>
  <si>
    <t>ул. Школьная, д. 48 А</t>
  </si>
  <si>
    <t>ул. Уфимцева, д. 11</t>
  </si>
  <si>
    <t>ул. Ленина, д. 20</t>
  </si>
  <si>
    <t>2.1.1.</t>
  </si>
  <si>
    <t>2.1.2.</t>
  </si>
  <si>
    <t>2.1.3.</t>
  </si>
  <si>
    <t>2.1.4.</t>
  </si>
  <si>
    <t>2.1.5.</t>
  </si>
  <si>
    <t>2.1.6.</t>
  </si>
  <si>
    <t>2.1.7.</t>
  </si>
  <si>
    <t>2.1.8.</t>
  </si>
  <si>
    <t>2.1.9.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</si>
  <si>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</si>
  <si>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</si>
  <si>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</si>
  <si>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</si>
  <si>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</si>
  <si>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</si>
  <si>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</si>
  <si>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</si>
  <si>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</si>
  <si>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</si>
  <si>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</si>
  <si>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</si>
  <si>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</si>
  <si>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</si>
  <si>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</si>
  <si>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</si>
  <si>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</si>
  <si>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</si>
  <si>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</si>
  <si>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</si>
  <si>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</si>
  <si>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</si>
  <si>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АИИС КУЭ для бытовых потребителей, в т.ч.</t>
  </si>
  <si>
    <t>Цена за 1 ед., тыс.руб.
(с НДС)</t>
  </si>
  <si>
    <t xml:space="preserve">Сервер UCS B200 M4 </t>
  </si>
  <si>
    <t>Блейд-шасси IBM Flex System Enterprise Chassis (8721A1G)</t>
  </si>
  <si>
    <t>Блейд-сервер - вычислительный узел IBM Flex System x240 (8737A1G)</t>
  </si>
  <si>
    <t>Дисковая система хранения данных IBM Storwize V3700 SFF Dual Control Enclosure (2072S2C)</t>
  </si>
  <si>
    <t>Дисковая система хранения данных IBM Storwize V3700 SFF Expansion Enclosure (2072SEU)</t>
  </si>
  <si>
    <t>1.7.1.</t>
  </si>
  <si>
    <t>1.7.2.</t>
  </si>
  <si>
    <t>1.7.3.</t>
  </si>
  <si>
    <t>1.7.4.</t>
  </si>
  <si>
    <t>Инвестиционная программа ОП "КурскАтомЭнергоСбыт" АО "АтомЭнергоСбыт" на 2019 - 2021 г.(проект)</t>
  </si>
  <si>
    <t>Краткое описание инвестиционной программы на 2019 - 2021 г.(проект)</t>
  </si>
  <si>
    <t xml:space="preserve">Дисковая полка IBM V3700 SFF Dual Expansion: в целях обеспечения обработки растущих объемов данных, развертывания новых информационных систем на вычислительных мощностях, замены ранее приобретенного серверного оборудования в следствии морального устаревания и физического выхода из эксплуатации </t>
  </si>
  <si>
    <t xml:space="preserve">Сервер UCS B200 M4: для модернизации имеющегося парка оборудования в следствии морального устаревания и физического выхода из эксплуатации </t>
  </si>
  <si>
    <t>Персональные компьютеры: Системный блок: ПК HP ELITEDESK 800 G2 SFF CORE I5-6500,4GB DDR4-2133 (1X4GB) RAM,1TB 7200 RPM,SOLENOID LOCK,SLIM SUPERMULTI DVDRW,USB SLIM KBD,USBMOUSE,FREEDOS,3-3-3 WTY
Монитор: Samsung S24C350BL
Подобная вычислительная техника приобреталась в 2014 г. Срок эксплуатации, заявленный производителем, составляет 5 лет. К 2019 г. потребуется произвести полную замену компьютерной техники, которая за 5 лет использования и морально и физически устаревает.</t>
  </si>
  <si>
    <t>Автоматизированная система коммерческого учета электроэнергии для бытовых потребителей - программно-аппаратный комплекс. Для автоматизированного единомоментного снятия показаний индивидуальных и общедомовых приборов учета электроэнергии в многоквартирных домах без участия персонала гарантирующего поставщика. Реализация АСКУЭ позволит гарантирующему поставщику: снизить уровень дебиторской задолженности граждан и ИКУ за поставленную электроэнергию, уменьшить расходы на персонал, обеспечивающий снятие показаний приборов учета, снизить расходы на прием показаний приборов учета, эффективно выявлять и пресекать случаи безучетного потребления электроэнергии.</t>
  </si>
  <si>
    <t>Количество, ед.</t>
  </si>
  <si>
    <t>Обновление сервера (Блейд-шасси,блейд сервер,дисковая система хранения данных)</t>
  </si>
  <si>
    <t>55 шт. МФУ
На данный момент в ОП "КурскАтомЭнергоСбыт" используется оргтехника фирмы Xerox, приобретенная в декабре 2014 г., срок службы которой составляет 5 лет. Плюс ко всему МФУ Xerox 3045, используемая в ОП в количестве 152 шт., имеет срок службы 30 000 копий, а после истечения данного срока требуется заменить устройство на новое. В связи с этим планируется приобрести оргтехнику с повышенным ресурсом, ремонтопригодную, с возможностью заправки картриджей, что сократит затраты на её обслуживание.</t>
  </si>
  <si>
    <t>Обновление сервера (блейд-шасси,блейд сервер,дисковая система хранения данных),в т.ч.</t>
  </si>
  <si>
    <t>полное наименование субъекта электроэнергетики</t>
  </si>
  <si>
    <t>Утвержденный план 
2018 года</t>
  </si>
  <si>
    <r>
      <t>Утвержденный план</t>
    </r>
    <r>
      <rPr>
        <vertAlign val="superscript"/>
        <sz val="12"/>
        <rFont val="Times New Roman"/>
        <family val="1"/>
        <charset val="204"/>
      </rPr>
      <t xml:space="preserve">  </t>
    </r>
    <r>
      <rPr>
        <sz val="12"/>
        <rFont val="Times New Roman"/>
        <family val="1"/>
        <charset val="204"/>
      </rPr>
      <t xml:space="preserve">
2019 года</t>
    </r>
  </si>
  <si>
    <r>
      <t>Утвержденный план</t>
    </r>
    <r>
      <rPr>
        <vertAlign val="superscript"/>
        <sz val="12"/>
        <rFont val="Times New Roman"/>
        <family val="1"/>
        <charset val="204"/>
      </rPr>
      <t xml:space="preserve">  </t>
    </r>
    <r>
      <rPr>
        <sz val="12"/>
        <rFont val="Times New Roman"/>
        <family val="1"/>
        <charset val="204"/>
      </rPr>
      <t xml:space="preserve">
2020 года</t>
    </r>
    <r>
      <rPr>
        <vertAlign val="superscript"/>
        <sz val="12"/>
        <rFont val="Times New Roman"/>
        <family val="1"/>
        <charset val="204"/>
      </rPr>
      <t xml:space="preserve"> </t>
    </r>
  </si>
  <si>
    <r>
      <t>Утвержденный план</t>
    </r>
    <r>
      <rPr>
        <vertAlign val="superscript"/>
        <sz val="12"/>
        <rFont val="Times New Roman"/>
        <family val="1"/>
        <charset val="204"/>
      </rPr>
      <t xml:space="preserve">  </t>
    </r>
    <r>
      <rPr>
        <sz val="12"/>
        <rFont val="Times New Roman"/>
        <family val="1"/>
        <charset val="204"/>
      </rPr>
      <t xml:space="preserve">
2021 года</t>
    </r>
    <r>
      <rPr>
        <vertAlign val="superscript"/>
        <sz val="12"/>
        <rFont val="Times New Roman"/>
        <family val="1"/>
        <charset val="204"/>
      </rPr>
      <t xml:space="preserve"> </t>
    </r>
  </si>
  <si>
    <t>Итого
план</t>
  </si>
  <si>
    <t>наименование субъекта Российской Федерации</t>
  </si>
  <si>
    <t>№ п/п</t>
  </si>
  <si>
    <t>Показатель</t>
  </si>
  <si>
    <t xml:space="preserve">Итого </t>
  </si>
  <si>
    <t>Утвержденный план</t>
  </si>
  <si>
    <t>План</t>
  </si>
  <si>
    <t>3.2</t>
  </si>
  <si>
    <t>3.3</t>
  </si>
  <si>
    <t>3.4.</t>
  </si>
  <si>
    <t>4</t>
  </si>
  <si>
    <t>Источники финансирования инвестиционной программы всего (I+II), в том числе:</t>
  </si>
  <si>
    <t>I</t>
  </si>
  <si>
    <t>Собственные средства всего, в том числе:</t>
  </si>
  <si>
    <t>Прибыль, направляемая на инвестиции, в том числе:</t>
  </si>
  <si>
    <t>полученная от реализации продукции и оказанных услуг по регулируемым ценам (тарифам)</t>
  </si>
  <si>
    <t>прибыль от продажи электрической энергии (мощности) по нерегулируемым ценам всего, в том числе</t>
  </si>
  <si>
    <t>1.1.3</t>
  </si>
  <si>
    <t>прочая прибыль</t>
  </si>
  <si>
    <t>Амортизация основных средств всего, в том числе:</t>
  </si>
  <si>
    <t>текущая амортизация, учтенная в ценах (тарифах), всего, в том числе:</t>
  </si>
  <si>
    <t>1.2.1.1</t>
  </si>
  <si>
    <t>Реализация электрической энергии и мощности</t>
  </si>
  <si>
    <t>прочая текущая амортизация</t>
  </si>
  <si>
    <t>1.2.3</t>
  </si>
  <si>
    <t>недоиспользованная амортизация прошлых лет всего, в том числе:</t>
  </si>
  <si>
    <t>1.2.3.1</t>
  </si>
  <si>
    <t>Возврат налога на добавленную стоимость</t>
  </si>
  <si>
    <t xml:space="preserve">Прочие собственные средства всего, в том числе: </t>
  </si>
  <si>
    <t>1.4.1</t>
  </si>
  <si>
    <t>средства от эмиссии акций</t>
  </si>
  <si>
    <t>1.4.2</t>
  </si>
  <si>
    <t>остаток собственных средств на начало года</t>
  </si>
  <si>
    <t>II</t>
  </si>
  <si>
    <t>Привлеченные средства, всего, в том числе:</t>
  </si>
  <si>
    <t>Векселя</t>
  </si>
  <si>
    <t>2.5.1</t>
  </si>
  <si>
    <t>средства федерального бюджета</t>
  </si>
  <si>
    <t>2.5.1.1</t>
  </si>
  <si>
    <t>в том числе средства федерального бюджета, недоиспользованные в прошлых периодах</t>
  </si>
  <si>
    <t>2.5.2</t>
  </si>
  <si>
    <t>средства консолидированного бюджета субъекта Российской Федерации</t>
  </si>
  <si>
    <t>2.5.2.1</t>
  </si>
  <si>
    <t>в том числе средства консолидированного бюджета субъекта Российской Федерации, недоиспользованные в прошлых периодах</t>
  </si>
  <si>
    <t>Прочие привлеченные средства</t>
  </si>
  <si>
    <t>Приложение  № __</t>
  </si>
  <si>
    <t>к решению ______________ от «__» _________ г. №__________</t>
  </si>
  <si>
    <t>Курская область</t>
  </si>
  <si>
    <t>Раздел 3. Источники финансирования инвестиционной программы</t>
  </si>
  <si>
    <t>тыс. рублей</t>
  </si>
  <si>
    <t>Плановые показатели реализации инвестиционной программы(проект)</t>
  </si>
  <si>
    <t>Количество,
ед.</t>
  </si>
  <si>
    <t xml:space="preserve">12 шт. МФУ
Данный вид многофункциональных устройств приобретается для сканирования документов в больших объемах. Будут устанавливаться в  ОП "КурскАтомЭнергоСбыт" в количестве 2 шт. на каждое отделение. </t>
  </si>
  <si>
    <t>На данный момент в ОП "КурскАтомЭнергоСбыт" используется серверное шасси с возможностью установки в него 8-ми блэйд-северов. В рамках реализации проектов в 2017 году, а также которые запланированы ЦА в 2018-2019 году серверные мощности и физическое пространство будут использованы. Также в процессе эксплуатации данного оборудования происходит его физический износ, так как работает оно 24 часа в сутки 7 дней в неделю. В связи с этим есть необходимоть покупки дополнительного серверного шасси.
Блейд-шасси IBM Flex System Enterprise Chassis (8721A1G) - 1 шт.
Блейд-сервер - вычислительный узел IBM Flex System x240 (8737A1G) - 4 шт.
Дисковая система хранения данных IBM Storwize V3700 SFF Dual Control Enclosure (2072S2C)- 1 шт.
Дисковая система хранения данных IBM Storwize V3700 SFF Expansion Enclosure (2072SEU)- 2 шт.</t>
  </si>
  <si>
    <t xml:space="preserve">        Инвестиционная программа  ОП "КурскАтомЭнергоСбыт"                                            АО "АтомЭнергоСбыт" на 2019-2021 гг. направлена на реализацию инвестиционных проектов, необходимых для обеспечения стабильного функционирования ГП и выполнения требований по обслуживанию потребителей электрической энергии в соответствии с  действующими нормативно-правовыми актами.
        Общий объем инвестиционной программы АО «АтомЭнергоСбыт» на 2019 - 2021 годы составляет 98,6 млн. рублей с НДС:
- в 2019 году – 43,9 млн. рублей с НДС;
- в 2020 году – 31,7 млн. рублей с НДС;
- в 2021 году – 23,1 млн. рублей с НДС;</t>
  </si>
  <si>
    <t>2 шт. МФУ
Данный вид оргтехники приобретается для печати в больших объемах. Будут устанавливаться сотрудникам Курского и Западного отделений.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</si>
</sst>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_-* #,##0.00_р_._-;\-* #,##0.00_р_._-;_-* &quot;-&quot;??_р_._-;_-@_-"/>
    <numFmt numFmtId="165" formatCode="0.0_)"/>
    <numFmt numFmtId="166" formatCode="General_)"/>
    <numFmt numFmtId="167" formatCode="_(&quot;$&quot;* #,##0_);_(&quot;$&quot;* \(#,##0\);_(&quot;$&quot;* &quot;-&quot;_);_(@_)"/>
    <numFmt numFmtId="168" formatCode="_(&quot;$&quot;* #,##0.00_);_(&quot;$&quot;* \(#,##0.00\);_(&quot;$&quot;* &quot;-&quot;??_);_(@_)"/>
    <numFmt numFmtId="169" formatCode="&quot;$&quot;#,##0_);[Red]\(&quot;$&quot;#,##0\)"/>
    <numFmt numFmtId="170" formatCode="&quot;$&quot;#,##0.00_);[Red]\(&quot;$&quot;#,##0.00\)"/>
    <numFmt numFmtId="171" formatCode="_-&quot;£&quot;* #,##0.00_-;\-&quot;£&quot;* #,##0.00_-;_-&quot;£&quot;* &quot;-&quot;??_-;_-@_-"/>
    <numFmt numFmtId="172" formatCode="#,##0;[Red]\-#,##0"/>
    <numFmt numFmtId="173" formatCode="#,##0.000"/>
    <numFmt numFmtId="174" formatCode="0.000"/>
    <numFmt numFmtId="175" formatCode="#,##0.0"/>
    <numFmt numFmtId="176" formatCode="#,##0.00000"/>
    <numFmt numFmtId="177" formatCode="#,##0.0000000"/>
    <numFmt numFmtId="178" formatCode="#,##0.00000000"/>
  </numFmts>
  <fonts count="68">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4"/>
      <color theme="1"/>
      <name val="Times New Roman"/>
      <family val="1"/>
      <charset val="204"/>
    </font>
    <font>
      <u/>
      <sz val="14"/>
      <color theme="1"/>
      <name val="Times New Roman"/>
      <family val="1"/>
      <charset val="204"/>
    </font>
    <font>
      <b/>
      <sz val="16"/>
      <name val="Times New Roman"/>
      <family val="1"/>
      <charset val="204"/>
    </font>
    <font>
      <b/>
      <sz val="14"/>
      <color theme="1"/>
      <name val="Times New Roman"/>
      <family val="1"/>
      <charset val="204"/>
    </font>
    <font>
      <sz val="12"/>
      <color theme="1"/>
      <name val="Times New Roman"/>
      <family val="1"/>
      <charset val="204"/>
    </font>
    <font>
      <sz val="12"/>
      <name val="Times New Roman"/>
      <family val="1"/>
      <charset val="204"/>
    </font>
    <font>
      <b/>
      <sz val="14"/>
      <name val="Times New Roman"/>
      <family val="1"/>
      <charset val="204"/>
    </font>
    <font>
      <sz val="11"/>
      <color theme="1"/>
      <name val="Times New Roman"/>
      <family val="1"/>
      <charset val="204"/>
    </font>
    <font>
      <sz val="10"/>
      <name val="Arial"/>
      <family val="2"/>
      <charset val="204"/>
    </font>
    <font>
      <sz val="10"/>
      <name val="Courier New"/>
      <family val="3"/>
      <charset val="204"/>
    </font>
    <font>
      <sz val="10"/>
      <color indexed="22"/>
      <name val="Arial"/>
      <family val="2"/>
      <charset val="204"/>
    </font>
    <font>
      <i/>
      <sz val="10"/>
      <name val="Arial"/>
      <family val="2"/>
      <charset val="204"/>
    </font>
    <font>
      <sz val="10"/>
      <name val="MS Sans Serif"/>
      <family val="2"/>
      <charset val="204"/>
    </font>
    <font>
      <sz val="10"/>
      <name val="Times New Roman CE"/>
    </font>
    <font>
      <sz val="8"/>
      <name val="Arial"/>
      <family val="2"/>
    </font>
    <font>
      <b/>
      <sz val="12"/>
      <name val="Arial"/>
      <family val="2"/>
    </font>
    <font>
      <sz val="12"/>
      <name val="Century Schoolbook"/>
      <family val="1"/>
      <charset val="204"/>
    </font>
    <font>
      <sz val="10"/>
      <name val="Arial CE"/>
      <charset val="238"/>
    </font>
    <font>
      <sz val="8"/>
      <name val="Arial CE"/>
    </font>
    <font>
      <sz val="10"/>
      <name val="Helv"/>
    </font>
    <font>
      <sz val="10"/>
      <name val="Courier"/>
      <family val="3"/>
    </font>
    <font>
      <sz val="10"/>
      <name val="Arial Cyr"/>
      <charset val="204"/>
    </font>
    <font>
      <sz val="11"/>
      <color indexed="8"/>
      <name val="Calibri"/>
      <family val="2"/>
      <charset val="204"/>
    </font>
    <font>
      <sz val="14"/>
      <name val="Times New Roman"/>
      <family val="1"/>
      <charset val="204"/>
    </font>
    <font>
      <sz val="14"/>
      <color theme="1"/>
      <name val="Calibri"/>
      <family val="2"/>
      <scheme val="minor"/>
    </font>
    <font>
      <b/>
      <sz val="18"/>
      <name val="Times New Roman"/>
      <family val="1"/>
      <charset val="204"/>
    </font>
    <font>
      <sz val="18"/>
      <color theme="1"/>
      <name val="Times New Roman"/>
      <family val="1"/>
      <charset val="204"/>
    </font>
    <font>
      <sz val="22"/>
      <color theme="1"/>
      <name val="Times New Roman"/>
      <family val="1"/>
      <charset val="204"/>
    </font>
    <font>
      <b/>
      <sz val="18"/>
      <color theme="1"/>
      <name val="Times New Roman"/>
      <family val="1"/>
      <charset val="204"/>
    </font>
    <font>
      <sz val="18"/>
      <name val="Times New Roman"/>
      <family val="1"/>
      <charset val="204"/>
    </font>
    <font>
      <b/>
      <sz val="11"/>
      <color theme="1"/>
      <name val="Times New Roman"/>
      <family val="1"/>
      <charset val="204"/>
    </font>
    <font>
      <sz val="24"/>
      <color theme="1"/>
      <name val="Times New Roman"/>
      <family val="1"/>
      <charset val="204"/>
    </font>
    <font>
      <u/>
      <sz val="24"/>
      <color theme="1"/>
      <name val="Times New Roman"/>
      <family val="1"/>
      <charset val="204"/>
    </font>
    <font>
      <b/>
      <sz val="36"/>
      <name val="Times New Roman"/>
      <family val="1"/>
      <charset val="204"/>
    </font>
    <font>
      <b/>
      <sz val="12"/>
      <name val="Times New Roman"/>
      <family val="1"/>
      <charset val="204"/>
    </font>
    <font>
      <b/>
      <sz val="11"/>
      <color theme="1"/>
      <name val="Calibri"/>
      <family val="2"/>
      <scheme val="minor"/>
    </font>
    <font>
      <sz val="12"/>
      <color theme="1"/>
      <name val="Calibri"/>
      <family val="2"/>
      <scheme val="minor"/>
    </font>
    <font>
      <b/>
      <sz val="12"/>
      <color theme="1"/>
      <name val="Calibri"/>
      <family val="2"/>
      <scheme val="minor"/>
    </font>
    <font>
      <b/>
      <u/>
      <sz val="36"/>
      <name val="Times New Roman"/>
      <family val="1"/>
      <charset val="204"/>
    </font>
    <font>
      <i/>
      <sz val="12"/>
      <name val="Times New Roman"/>
      <family val="1"/>
      <charset val="204"/>
    </font>
    <font>
      <i/>
      <sz val="12"/>
      <color theme="1"/>
      <name val="Calibri"/>
      <family val="2"/>
      <scheme val="minor"/>
    </font>
    <font>
      <sz val="24"/>
      <color rgb="FFFF0000"/>
      <name val="Calibri"/>
      <family val="2"/>
      <scheme val="minor"/>
    </font>
    <font>
      <b/>
      <sz val="14"/>
      <color theme="1"/>
      <name val="Calibri"/>
      <family val="2"/>
      <scheme val="minor"/>
    </font>
    <font>
      <b/>
      <sz val="12"/>
      <color theme="1"/>
      <name val="Times New Roman"/>
      <family val="1"/>
      <charset val="204"/>
    </font>
    <font>
      <b/>
      <sz val="13"/>
      <color theme="1"/>
      <name val="Times New Roman"/>
      <family val="1"/>
      <charset val="204"/>
    </font>
    <font>
      <sz val="11"/>
      <color rgb="FFFF0000"/>
      <name val="Calibri"/>
      <family val="2"/>
      <charset val="204"/>
      <scheme val="minor"/>
    </font>
    <font>
      <sz val="12"/>
      <name val="Times New Roman"/>
      <family val="1"/>
      <charset val="204"/>
    </font>
    <font>
      <sz val="11"/>
      <color rgb="FF000000"/>
      <name val="SimSun"/>
      <family val="2"/>
      <charset val="204"/>
    </font>
    <font>
      <b/>
      <sz val="12"/>
      <color rgb="FF000000"/>
      <name val="Times New Roman"/>
      <family val="1"/>
      <charset val="204"/>
    </font>
    <font>
      <sz val="9"/>
      <color theme="1"/>
      <name val="Times New Roman"/>
      <family val="1"/>
      <charset val="204"/>
    </font>
    <font>
      <sz val="10"/>
      <name val="Times New Roman"/>
      <family val="1"/>
      <charset val="204"/>
    </font>
    <font>
      <vertAlign val="superscript"/>
      <sz val="12"/>
      <name val="Times New Roman"/>
      <family val="1"/>
      <charset val="204"/>
    </font>
    <font>
      <sz val="9"/>
      <name val="Times New Roman"/>
      <family val="1"/>
      <charset val="204"/>
    </font>
    <font>
      <sz val="10"/>
      <name val="Times New Roman CYR"/>
    </font>
    <font>
      <sz val="12"/>
      <name val="Times New Roman CYR"/>
    </font>
    <font>
      <sz val="10"/>
      <name val="Times New Roman CYR"/>
      <charset val="204"/>
    </font>
    <font>
      <b/>
      <u/>
      <sz val="12"/>
      <name val="Times New Roman"/>
      <family val="1"/>
      <charset val="204"/>
    </font>
    <font>
      <b/>
      <u/>
      <sz val="16"/>
      <name val="Times New Roman"/>
      <family val="1"/>
      <charset val="204"/>
    </font>
    <font>
      <b/>
      <u/>
      <sz val="14"/>
      <color theme="1"/>
      <name val="Times New Roman"/>
      <family val="1"/>
      <charset val="204"/>
    </font>
    <font>
      <sz val="11"/>
      <color rgb="FFFF0000"/>
      <name val="Times New Roman"/>
      <family val="1"/>
      <charset val="204"/>
    </font>
    <font>
      <sz val="12"/>
      <color rgb="FFFF0000"/>
      <name val="Times New Roman"/>
      <family val="1"/>
      <charset val="204"/>
    </font>
    <font>
      <sz val="12"/>
      <color rgb="FFFF0000"/>
      <name val="Calibri"/>
      <family val="2"/>
      <charset val="204"/>
      <scheme val="minor"/>
    </font>
    <font>
      <sz val="14"/>
      <color rgb="FFFF0000"/>
      <name val="Calibri"/>
      <family val="2"/>
      <charset val="204"/>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theme="9" tint="0.79998168889431442"/>
        <bgColor indexed="64"/>
      </patternFill>
    </fill>
  </fills>
  <borders count="51">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style="thin">
        <color auto="1"/>
      </right>
      <top style="thin">
        <color auto="1"/>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s>
  <cellStyleXfs count="53">
    <xf numFmtId="0" fontId="0" fillId="0" borderId="0"/>
    <xf numFmtId="164" fontId="4" fillId="0" borderId="0" applyFont="0" applyFill="0" applyBorder="0" applyAlignment="0" applyProtection="0"/>
    <xf numFmtId="0" fontId="13" fillId="0" borderId="0"/>
    <xf numFmtId="165" fontId="14" fillId="0" borderId="0">
      <alignment horizontal="left"/>
    </xf>
    <xf numFmtId="0" fontId="13" fillId="0" borderId="0" applyFont="0" applyFill="0" applyBorder="0" applyAlignment="0" applyProtection="0"/>
    <xf numFmtId="3" fontId="15" fillId="0" borderId="0" applyFont="0" applyFill="0" applyBorder="0" applyAlignment="0" applyProtection="0"/>
    <xf numFmtId="0" fontId="15" fillId="0" borderId="0" applyFont="0" applyFill="0" applyBorder="0" applyAlignment="0" applyProtection="0"/>
    <xf numFmtId="166" fontId="16" fillId="0" borderId="0">
      <alignment horizontal="center"/>
    </xf>
    <xf numFmtId="38" fontId="17" fillId="0" borderId="0" applyFont="0" applyFill="0" applyBorder="0" applyAlignment="0" applyProtection="0"/>
    <xf numFmtId="0" fontId="18" fillId="0" borderId="0" applyFont="0" applyFill="0" applyBorder="0" applyAlignment="0" applyProtection="0"/>
    <xf numFmtId="38" fontId="19" fillId="4" borderId="0" applyNumberFormat="0" applyBorder="0" applyAlignment="0" applyProtection="0"/>
    <xf numFmtId="0" fontId="20" fillId="0" borderId="15" applyNumberFormat="0" applyAlignment="0" applyProtection="0">
      <alignment horizontal="left" vertical="center"/>
    </xf>
    <xf numFmtId="0" fontId="20" fillId="0" borderId="22">
      <alignment horizontal="left" vertical="center"/>
    </xf>
    <xf numFmtId="10" fontId="19" fillId="5" borderId="19" applyNumberFormat="0" applyBorder="0" applyAlignment="0" applyProtection="0"/>
    <xf numFmtId="0" fontId="13" fillId="0" borderId="0"/>
    <xf numFmtId="0" fontId="13" fillId="0" borderId="0"/>
    <xf numFmtId="0" fontId="3" fillId="0" borderId="0"/>
    <xf numFmtId="0" fontId="21" fillId="0" borderId="0"/>
    <xf numFmtId="0" fontId="22" fillId="0" borderId="0"/>
    <xf numFmtId="0" fontId="23" fillId="0" borderId="0"/>
    <xf numFmtId="0" fontId="24" fillId="0" borderId="0"/>
    <xf numFmtId="10" fontId="13" fillId="0" borderId="0" applyFont="0" applyFill="0" applyBorder="0" applyAlignment="0" applyProtection="0"/>
    <xf numFmtId="10" fontId="13" fillId="0" borderId="0" applyFont="0" applyFill="0" applyBorder="0" applyAlignment="0" applyProtection="0"/>
    <xf numFmtId="0" fontId="25" fillId="0" borderId="0"/>
    <xf numFmtId="167" fontId="13" fillId="0" borderId="0" applyFont="0" applyFill="0" applyBorder="0" applyAlignment="0" applyProtection="0"/>
    <xf numFmtId="168" fontId="13" fillId="0" borderId="0" applyFont="0" applyFill="0" applyBorder="0" applyAlignment="0" applyProtection="0"/>
    <xf numFmtId="169" fontId="17" fillId="0" borderId="0" applyFont="0" applyFill="0" applyBorder="0" applyAlignment="0" applyProtection="0"/>
    <xf numFmtId="170" fontId="17" fillId="0" borderId="0" applyFont="0" applyFill="0" applyBorder="0" applyAlignment="0" applyProtection="0"/>
    <xf numFmtId="171" fontId="13" fillId="0" borderId="0" applyFont="0" applyFill="0" applyBorder="0" applyAlignment="0" applyProtection="0"/>
    <xf numFmtId="0" fontId="26" fillId="0" borderId="0"/>
    <xf numFmtId="0" fontId="1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9" fontId="26" fillId="0" borderId="0" applyFont="0" applyFill="0" applyBorder="0" applyAlignment="0" applyProtection="0"/>
    <xf numFmtId="9" fontId="1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4" fillId="0" borderId="0"/>
    <xf numFmtId="172" fontId="1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0" fontId="2" fillId="0" borderId="0"/>
    <xf numFmtId="0" fontId="51" fillId="0" borderId="0"/>
    <xf numFmtId="0" fontId="10" fillId="0" borderId="0"/>
    <xf numFmtId="0" fontId="10" fillId="0" borderId="0"/>
    <xf numFmtId="0" fontId="52" fillId="0" borderId="0"/>
    <xf numFmtId="0" fontId="1" fillId="0" borderId="0"/>
    <xf numFmtId="0" fontId="10" fillId="0" borderId="0"/>
  </cellStyleXfs>
  <cellXfs count="271">
    <xf numFmtId="0" fontId="0" fillId="0" borderId="0" xfId="0"/>
    <xf numFmtId="49" fontId="0" fillId="0" borderId="0" xfId="0" applyNumberFormat="1"/>
    <xf numFmtId="0" fontId="5" fillId="0" borderId="0" xfId="0" applyFont="1" applyAlignment="1">
      <alignment horizontal="left"/>
    </xf>
    <xf numFmtId="0" fontId="6" fillId="0" borderId="0" xfId="0" applyFont="1"/>
    <xf numFmtId="0" fontId="5" fillId="0" borderId="0" xfId="0" applyFont="1" applyAlignment="1">
      <alignment horizontal="right"/>
    </xf>
    <xf numFmtId="0" fontId="7" fillId="0" borderId="0" xfId="0" applyFont="1" applyFill="1" applyBorder="1" applyAlignment="1" applyProtection="1">
      <alignment vertical="center" wrapText="1"/>
    </xf>
    <xf numFmtId="0" fontId="12" fillId="0" borderId="0" xfId="0" applyFont="1"/>
    <xf numFmtId="0" fontId="5" fillId="0" borderId="0" xfId="0" applyFont="1"/>
    <xf numFmtId="49" fontId="12" fillId="0" borderId="0" xfId="0" applyNumberFormat="1" applyFont="1"/>
    <xf numFmtId="0" fontId="29" fillId="0" borderId="0" xfId="0" applyFont="1"/>
    <xf numFmtId="0" fontId="31" fillId="0" borderId="0" xfId="0" applyFont="1"/>
    <xf numFmtId="0" fontId="32" fillId="0" borderId="0" xfId="0" applyFont="1"/>
    <xf numFmtId="0" fontId="36" fillId="0" borderId="0" xfId="0" applyFont="1"/>
    <xf numFmtId="0" fontId="37" fillId="0" borderId="0" xfId="0" applyFont="1"/>
    <xf numFmtId="3" fontId="32" fillId="0" borderId="0" xfId="0" applyNumberFormat="1" applyFont="1"/>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5" fillId="0" borderId="0" xfId="0" applyFont="1" applyAlignment="1">
      <alignment horizontal="right"/>
    </xf>
    <xf numFmtId="0" fontId="6" fillId="0" borderId="0" xfId="0" applyFont="1" applyAlignment="1">
      <alignment horizontal="right"/>
    </xf>
    <xf numFmtId="0" fontId="5" fillId="0" borderId="0" xfId="0" applyFont="1" applyAlignment="1">
      <alignment vertical="center"/>
    </xf>
    <xf numFmtId="0" fontId="8" fillId="0" borderId="0" xfId="0" applyFont="1"/>
    <xf numFmtId="49" fontId="8" fillId="0" borderId="0" xfId="0" applyNumberFormat="1" applyFont="1"/>
    <xf numFmtId="0" fontId="9" fillId="0" borderId="0" xfId="0" applyFont="1"/>
    <xf numFmtId="0" fontId="36" fillId="0" borderId="0" xfId="0" applyFont="1" applyAlignment="1">
      <alignment horizontal="right"/>
    </xf>
    <xf numFmtId="0" fontId="37" fillId="0" borderId="0" xfId="0" applyFont="1" applyAlignment="1">
      <alignment horizontal="right"/>
    </xf>
    <xf numFmtId="0" fontId="8" fillId="2" borderId="15" xfId="0" applyNumberFormat="1" applyFont="1" applyFill="1" applyBorder="1" applyAlignment="1" applyProtection="1">
      <alignment vertical="center" wrapText="1"/>
      <protection locked="0"/>
    </xf>
    <xf numFmtId="0" fontId="40" fillId="6" borderId="0" xfId="0" applyFont="1" applyFill="1"/>
    <xf numFmtId="0" fontId="42" fillId="6" borderId="0" xfId="0" applyFont="1" applyFill="1"/>
    <xf numFmtId="0" fontId="41" fillId="6" borderId="0" xfId="0" applyFont="1" applyFill="1"/>
    <xf numFmtId="0" fontId="12" fillId="0" borderId="0" xfId="0" applyFont="1" applyFill="1"/>
    <xf numFmtId="176" fontId="12" fillId="0" borderId="0" xfId="0" applyNumberFormat="1" applyFont="1"/>
    <xf numFmtId="0" fontId="38"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top" wrapText="1"/>
    </xf>
    <xf numFmtId="0" fontId="11" fillId="2" borderId="2" xfId="0" applyNumberFormat="1" applyFont="1" applyFill="1" applyBorder="1" applyAlignment="1" applyProtection="1">
      <alignment horizontal="center" vertical="center" wrapText="1"/>
      <protection locked="0"/>
    </xf>
    <xf numFmtId="0" fontId="11" fillId="2" borderId="15" xfId="0" applyNumberFormat="1" applyFont="1" applyFill="1" applyBorder="1" applyAlignment="1" applyProtection="1">
      <alignmen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0" borderId="0" xfId="0" applyFont="1"/>
    <xf numFmtId="177" fontId="12" fillId="0" borderId="0" xfId="0" applyNumberFormat="1" applyFont="1"/>
    <xf numFmtId="177" fontId="6" fillId="0" borderId="0" xfId="0" applyNumberFormat="1" applyFont="1"/>
    <xf numFmtId="49" fontId="39" fillId="0" borderId="24" xfId="0" applyNumberFormat="1" applyFont="1" applyFill="1" applyBorder="1" applyAlignment="1">
      <alignment horizontal="center" vertical="center"/>
    </xf>
    <xf numFmtId="178" fontId="12" fillId="0" borderId="0" xfId="0" applyNumberFormat="1" applyFont="1"/>
    <xf numFmtId="49" fontId="44" fillId="0" borderId="6" xfId="0" applyNumberFormat="1" applyFont="1" applyFill="1" applyBorder="1" applyAlignment="1">
      <alignment horizontal="center" vertical="center"/>
    </xf>
    <xf numFmtId="0" fontId="8" fillId="0" borderId="0" xfId="0" applyFont="1" applyFill="1"/>
    <xf numFmtId="0" fontId="33" fillId="2" borderId="11" xfId="0" applyFont="1" applyFill="1" applyBorder="1" applyAlignment="1" applyProtection="1">
      <alignment horizontal="center" vertical="center" wrapText="1"/>
    </xf>
    <xf numFmtId="0" fontId="33" fillId="2" borderId="25" xfId="0" applyFont="1" applyFill="1" applyBorder="1" applyAlignment="1" applyProtection="1">
      <alignment horizontal="center" vertical="center" wrapText="1"/>
    </xf>
    <xf numFmtId="2" fontId="46" fillId="0" borderId="0" xfId="0" applyNumberFormat="1" applyFont="1"/>
    <xf numFmtId="175" fontId="39" fillId="0" borderId="19" xfId="1" applyNumberFormat="1" applyFont="1" applyFill="1" applyBorder="1" applyAlignment="1" applyProtection="1">
      <alignment horizontal="center" vertical="center" wrapText="1"/>
      <protection locked="0"/>
    </xf>
    <xf numFmtId="175" fontId="10" fillId="0" borderId="19" xfId="1" applyNumberFormat="1" applyFont="1" applyFill="1" applyBorder="1" applyAlignment="1" applyProtection="1">
      <alignment horizontal="center" vertical="center" wrapText="1"/>
      <protection locked="0"/>
    </xf>
    <xf numFmtId="175" fontId="39" fillId="0" borderId="39" xfId="0" applyNumberFormat="1" applyFont="1" applyFill="1" applyBorder="1" applyAlignment="1" applyProtection="1">
      <alignment horizontal="center" vertical="center" wrapText="1"/>
      <protection locked="0"/>
    </xf>
    <xf numFmtId="0" fontId="47" fillId="0" borderId="0" xfId="0" applyFont="1"/>
    <xf numFmtId="49" fontId="39" fillId="0" borderId="1" xfId="0" applyNumberFormat="1" applyFont="1" applyFill="1" applyBorder="1" applyAlignment="1">
      <alignment horizontal="center" vertical="center"/>
    </xf>
    <xf numFmtId="175" fontId="39" fillId="0" borderId="48" xfId="0" applyNumberFormat="1" applyFont="1" applyFill="1" applyBorder="1" applyAlignment="1" applyProtection="1">
      <alignment horizontal="center" vertical="center" wrapText="1"/>
      <protection locked="0"/>
    </xf>
    <xf numFmtId="49" fontId="39" fillId="0" borderId="6" xfId="0" applyNumberFormat="1" applyFont="1" applyFill="1" applyBorder="1" applyAlignment="1">
      <alignment horizontal="center" vertical="center"/>
    </xf>
    <xf numFmtId="175" fontId="39" fillId="0" borderId="19" xfId="0" applyNumberFormat="1" applyFont="1" applyFill="1" applyBorder="1" applyAlignment="1" applyProtection="1">
      <alignment horizontal="center" vertical="center" wrapText="1"/>
      <protection locked="0"/>
    </xf>
    <xf numFmtId="0" fontId="39" fillId="0" borderId="5" xfId="0" applyNumberFormat="1" applyFont="1" applyFill="1" applyBorder="1" applyAlignment="1" applyProtection="1">
      <alignment horizontal="left" vertical="center" wrapText="1"/>
      <protection locked="0"/>
    </xf>
    <xf numFmtId="0" fontId="39" fillId="0" borderId="6"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left" vertical="center" wrapText="1"/>
      <protection locked="0"/>
    </xf>
    <xf numFmtId="0" fontId="44" fillId="0" borderId="22" xfId="0" applyNumberFormat="1" applyFont="1" applyFill="1" applyBorder="1" applyAlignment="1" applyProtection="1">
      <alignment horizontal="left" vertical="center" wrapText="1"/>
      <protection locked="0"/>
    </xf>
    <xf numFmtId="0" fontId="39" fillId="0" borderId="22" xfId="0" applyNumberFormat="1" applyFont="1" applyFill="1" applyBorder="1" applyAlignment="1" applyProtection="1">
      <alignment horizontal="left" vertical="center" wrapText="1"/>
      <protection locked="0"/>
    </xf>
    <xf numFmtId="49" fontId="10" fillId="0" borderId="24" xfId="0" applyNumberFormat="1" applyFont="1" applyFill="1" applyBorder="1" applyAlignment="1">
      <alignment horizontal="center" vertical="center"/>
    </xf>
    <xf numFmtId="0" fontId="35" fillId="0" borderId="0" xfId="0" applyFont="1" applyFill="1"/>
    <xf numFmtId="0" fontId="39" fillId="0" borderId="1" xfId="0" applyNumberFormat="1" applyFont="1" applyFill="1" applyBorder="1" applyAlignment="1" applyProtection="1">
      <alignment horizontal="left" vertical="center" wrapText="1"/>
      <protection locked="0"/>
    </xf>
    <xf numFmtId="0" fontId="30" fillId="2" borderId="2" xfId="0" applyNumberFormat="1" applyFont="1" applyFill="1" applyBorder="1" applyAlignment="1" applyProtection="1">
      <alignment horizontal="center" vertical="center" wrapText="1"/>
      <protection locked="0"/>
    </xf>
    <xf numFmtId="0" fontId="30" fillId="2" borderId="2" xfId="0" applyNumberFormat="1" applyFont="1" applyFill="1" applyBorder="1" applyAlignment="1" applyProtection="1">
      <alignment vertical="center" wrapText="1"/>
      <protection locked="0"/>
    </xf>
    <xf numFmtId="0" fontId="31" fillId="2" borderId="0" xfId="0" applyFont="1" applyFill="1"/>
    <xf numFmtId="0" fontId="33" fillId="2" borderId="2" xfId="0" applyNumberFormat="1" applyFont="1" applyFill="1" applyBorder="1" applyAlignment="1" applyProtection="1">
      <alignment horizontal="center" vertical="center" wrapText="1"/>
      <protection locked="0"/>
    </xf>
    <xf numFmtId="0" fontId="33" fillId="2" borderId="2" xfId="0" applyNumberFormat="1" applyFont="1" applyFill="1" applyBorder="1" applyAlignment="1" applyProtection="1">
      <alignment vertical="center" wrapText="1"/>
      <protection locked="0"/>
    </xf>
    <xf numFmtId="49" fontId="10" fillId="0" borderId="6" xfId="0" applyNumberFormat="1" applyFont="1" applyFill="1" applyBorder="1" applyAlignment="1">
      <alignment horizontal="center" vertical="center"/>
    </xf>
    <xf numFmtId="0" fontId="48" fillId="0" borderId="19" xfId="0" applyFont="1" applyFill="1" applyBorder="1" applyAlignment="1">
      <alignment horizontal="left" vertical="center" wrapText="1"/>
    </xf>
    <xf numFmtId="0" fontId="33" fillId="2" borderId="25" xfId="0" applyFont="1" applyFill="1" applyBorder="1" applyAlignment="1" applyProtection="1">
      <alignment horizontal="center" vertical="center" wrapText="1"/>
    </xf>
    <xf numFmtId="0" fontId="49" fillId="0" borderId="19" xfId="0" applyFont="1" applyFill="1" applyBorder="1" applyAlignment="1">
      <alignment horizontal="left" vertical="center"/>
    </xf>
    <xf numFmtId="0" fontId="44" fillId="0" borderId="5" xfId="0" applyNumberFormat="1" applyFont="1" applyFill="1" applyBorder="1" applyAlignment="1" applyProtection="1">
      <alignment horizontal="left" vertical="center" wrapText="1"/>
      <protection locked="0"/>
    </xf>
    <xf numFmtId="3" fontId="11" fillId="2" borderId="32" xfId="0" applyNumberFormat="1" applyFont="1" applyFill="1" applyBorder="1" applyAlignment="1" applyProtection="1">
      <alignment horizontal="center" vertical="center" wrapText="1"/>
      <protection locked="0"/>
    </xf>
    <xf numFmtId="3" fontId="11" fillId="2" borderId="33" xfId="0" applyNumberFormat="1" applyFont="1" applyFill="1" applyBorder="1" applyAlignment="1" applyProtection="1">
      <alignment horizontal="center" vertical="center" wrapText="1"/>
      <protection locked="0"/>
    </xf>
    <xf numFmtId="3" fontId="39" fillId="0" borderId="48" xfId="1" applyNumberFormat="1" applyFont="1" applyFill="1" applyBorder="1" applyAlignment="1" applyProtection="1">
      <alignment horizontal="center" vertical="center" wrapText="1"/>
      <protection locked="0"/>
    </xf>
    <xf numFmtId="3" fontId="39" fillId="0" borderId="49" xfId="1" applyNumberFormat="1" applyFont="1" applyFill="1" applyBorder="1" applyAlignment="1" applyProtection="1">
      <alignment horizontal="center" vertical="center" wrapText="1"/>
      <protection locked="0"/>
    </xf>
    <xf numFmtId="3" fontId="39" fillId="0" borderId="19" xfId="1" applyNumberFormat="1" applyFont="1" applyFill="1" applyBorder="1" applyAlignment="1" applyProtection="1">
      <alignment horizontal="center" vertical="center" wrapText="1"/>
      <protection locked="0"/>
    </xf>
    <xf numFmtId="3" fontId="39" fillId="0" borderId="29" xfId="1" applyNumberFormat="1" applyFont="1" applyFill="1" applyBorder="1" applyAlignment="1" applyProtection="1">
      <alignment horizontal="center" vertical="center" wrapText="1"/>
      <protection locked="0"/>
    </xf>
    <xf numFmtId="3" fontId="39" fillId="0" borderId="39" xfId="1" applyNumberFormat="1" applyFont="1" applyFill="1" applyBorder="1" applyAlignment="1" applyProtection="1">
      <alignment horizontal="center" vertical="center" wrapText="1"/>
      <protection locked="0"/>
    </xf>
    <xf numFmtId="3" fontId="39" fillId="0" borderId="41" xfId="1" applyNumberFormat="1" applyFont="1" applyFill="1" applyBorder="1" applyAlignment="1" applyProtection="1">
      <alignment horizontal="center" vertical="center" wrapText="1"/>
      <protection locked="0"/>
    </xf>
    <xf numFmtId="3" fontId="11" fillId="2" borderId="44" xfId="0" applyNumberFormat="1" applyFont="1" applyFill="1" applyBorder="1" applyAlignment="1" applyProtection="1">
      <alignment horizontal="center" vertical="center" wrapText="1"/>
      <protection locked="0"/>
    </xf>
    <xf numFmtId="3" fontId="39" fillId="0" borderId="27" xfId="1" applyNumberFormat="1" applyFont="1" applyFill="1" applyBorder="1" applyAlignment="1" applyProtection="1">
      <alignment horizontal="center" vertical="center" wrapText="1"/>
      <protection locked="0"/>
    </xf>
    <xf numFmtId="3" fontId="39" fillId="0" borderId="28" xfId="1" applyNumberFormat="1" applyFont="1" applyFill="1" applyBorder="1" applyAlignment="1" applyProtection="1">
      <alignment horizontal="center" vertical="center" wrapText="1"/>
      <protection locked="0"/>
    </xf>
    <xf numFmtId="3" fontId="39" fillId="0" borderId="43" xfId="1" applyNumberFormat="1" applyFont="1" applyFill="1" applyBorder="1" applyAlignment="1" applyProtection="1">
      <alignment horizontal="center" vertical="center" wrapText="1"/>
      <protection locked="0"/>
    </xf>
    <xf numFmtId="3" fontId="39" fillId="0" borderId="19" xfId="0" applyNumberFormat="1" applyFont="1" applyFill="1" applyBorder="1" applyAlignment="1" applyProtection="1">
      <alignment horizontal="center" vertical="center" wrapText="1"/>
      <protection locked="0"/>
    </xf>
    <xf numFmtId="3" fontId="39" fillId="0" borderId="21" xfId="1" applyNumberFormat="1" applyFont="1" applyFill="1" applyBorder="1" applyAlignment="1" applyProtection="1">
      <alignment horizontal="center" vertical="center" wrapText="1"/>
      <protection locked="0"/>
    </xf>
    <xf numFmtId="3" fontId="10" fillId="0" borderId="19" xfId="1" applyNumberFormat="1" applyFont="1" applyFill="1" applyBorder="1" applyAlignment="1" applyProtection="1">
      <alignment horizontal="center" vertical="center" wrapText="1"/>
      <protection locked="0"/>
    </xf>
    <xf numFmtId="3" fontId="11" fillId="2" borderId="14" xfId="0" applyNumberFormat="1" applyFont="1" applyFill="1" applyBorder="1" applyAlignment="1" applyProtection="1">
      <alignment horizontal="center" vertical="center" wrapText="1"/>
      <protection locked="0"/>
    </xf>
    <xf numFmtId="3" fontId="39" fillId="0" borderId="36" xfId="1" applyNumberFormat="1" applyFont="1" applyFill="1" applyBorder="1" applyAlignment="1" applyProtection="1">
      <alignment horizontal="center" vertical="center" wrapText="1"/>
      <protection locked="0"/>
    </xf>
    <xf numFmtId="3" fontId="10" fillId="0" borderId="29" xfId="1" applyNumberFormat="1" applyFont="1" applyFill="1" applyBorder="1" applyAlignment="1" applyProtection="1">
      <alignment horizontal="center" vertical="center" wrapText="1"/>
      <protection locked="0"/>
    </xf>
    <xf numFmtId="3" fontId="11" fillId="2" borderId="38" xfId="0" applyNumberFormat="1" applyFont="1" applyFill="1" applyBorder="1" applyAlignment="1" applyProtection="1">
      <alignment horizontal="center" vertical="center" wrapText="1"/>
      <protection locked="0"/>
    </xf>
    <xf numFmtId="3" fontId="39" fillId="0" borderId="36" xfId="0" applyNumberFormat="1" applyFont="1" applyFill="1" applyBorder="1" applyAlignment="1" applyProtection="1">
      <alignment horizontal="center" vertical="center" wrapText="1"/>
      <protection locked="0"/>
    </xf>
    <xf numFmtId="3" fontId="39" fillId="0" borderId="40" xfId="0" applyNumberFormat="1" applyFont="1" applyFill="1" applyBorder="1" applyAlignment="1" applyProtection="1">
      <alignment horizontal="center" vertical="center" wrapText="1"/>
      <protection locked="0"/>
    </xf>
    <xf numFmtId="3" fontId="39" fillId="0" borderId="47" xfId="0" applyNumberFormat="1" applyFont="1" applyFill="1" applyBorder="1" applyAlignment="1" applyProtection="1">
      <alignment horizontal="center" vertical="center" wrapText="1"/>
      <protection locked="0"/>
    </xf>
    <xf numFmtId="3" fontId="10" fillId="0" borderId="19" xfId="0" applyNumberFormat="1" applyFont="1" applyFill="1" applyBorder="1" applyAlignment="1" applyProtection="1">
      <alignment horizontal="center" vertical="center" wrapText="1"/>
      <protection locked="0"/>
    </xf>
    <xf numFmtId="3" fontId="44" fillId="0" borderId="36" xfId="0" applyNumberFormat="1" applyFont="1" applyFill="1" applyBorder="1" applyAlignment="1" applyProtection="1">
      <alignment horizontal="center" vertical="center" wrapText="1"/>
      <protection locked="0"/>
    </xf>
    <xf numFmtId="3" fontId="44" fillId="0" borderId="19" xfId="1" applyNumberFormat="1" applyFont="1" applyFill="1" applyBorder="1" applyAlignment="1" applyProtection="1">
      <alignment horizontal="center" vertical="center" wrapText="1"/>
      <protection locked="0"/>
    </xf>
    <xf numFmtId="3" fontId="44" fillId="0" borderId="29" xfId="1" applyNumberFormat="1" applyFont="1" applyFill="1" applyBorder="1" applyAlignment="1" applyProtection="1">
      <alignment horizontal="center" vertical="center" wrapText="1"/>
      <protection locked="0"/>
    </xf>
    <xf numFmtId="3" fontId="44" fillId="0" borderId="43" xfId="1" applyNumberFormat="1" applyFont="1" applyFill="1" applyBorder="1" applyAlignment="1" applyProtection="1">
      <alignment horizontal="center" vertical="center" wrapText="1"/>
      <protection locked="0"/>
    </xf>
    <xf numFmtId="3" fontId="44" fillId="0" borderId="36" xfId="1" applyNumberFormat="1" applyFont="1" applyFill="1" applyBorder="1" applyAlignment="1" applyProtection="1">
      <alignment horizontal="center" vertical="center" wrapText="1"/>
      <protection locked="0"/>
    </xf>
    <xf numFmtId="3" fontId="44" fillId="0" borderId="19" xfId="0" applyNumberFormat="1" applyFont="1" applyFill="1" applyBorder="1" applyAlignment="1" applyProtection="1">
      <alignment horizontal="center" vertical="center" wrapText="1"/>
      <protection locked="0"/>
    </xf>
    <xf numFmtId="3" fontId="11" fillId="2" borderId="38" xfId="0" applyNumberFormat="1" applyFont="1" applyFill="1" applyBorder="1" applyAlignment="1">
      <alignment horizontal="center" vertical="center"/>
    </xf>
    <xf numFmtId="3" fontId="11" fillId="2" borderId="32" xfId="0" applyNumberFormat="1" applyFont="1" applyFill="1" applyBorder="1" applyAlignment="1">
      <alignment horizontal="center" vertical="center"/>
    </xf>
    <xf numFmtId="3" fontId="11" fillId="2" borderId="32" xfId="0" applyNumberFormat="1" applyFont="1" applyFill="1" applyBorder="1" applyAlignment="1" applyProtection="1">
      <alignment horizontal="center" vertical="center" wrapText="1"/>
    </xf>
    <xf numFmtId="3" fontId="11" fillId="2" borderId="33" xfId="0" applyNumberFormat="1" applyFont="1" applyFill="1" applyBorder="1" applyAlignment="1" applyProtection="1">
      <alignment horizontal="center" vertical="center" wrapText="1"/>
    </xf>
    <xf numFmtId="3" fontId="11" fillId="2" borderId="44" xfId="0" applyNumberFormat="1" applyFont="1" applyFill="1" applyBorder="1" applyAlignment="1" applyProtection="1">
      <alignment horizontal="center" vertical="center" wrapText="1"/>
    </xf>
    <xf numFmtId="3" fontId="11" fillId="2" borderId="38" xfId="0" applyNumberFormat="1" applyFont="1" applyFill="1" applyBorder="1" applyAlignment="1" applyProtection="1">
      <alignment horizontal="center" vertical="center" wrapText="1"/>
    </xf>
    <xf numFmtId="49" fontId="44" fillId="0" borderId="24" xfId="0" applyNumberFormat="1" applyFont="1" applyFill="1" applyBorder="1" applyAlignment="1">
      <alignment horizontal="center" vertical="center"/>
    </xf>
    <xf numFmtId="49" fontId="44" fillId="2" borderId="2" xfId="0" applyNumberFormat="1" applyFont="1" applyFill="1" applyBorder="1" applyAlignment="1">
      <alignment horizontal="center" vertical="center"/>
    </xf>
    <xf numFmtId="0" fontId="48" fillId="0" borderId="19" xfId="0" applyFont="1" applyBorder="1" applyAlignment="1">
      <alignment horizontal="left" vertical="center" wrapText="1"/>
    </xf>
    <xf numFmtId="175" fontId="11" fillId="2" borderId="32" xfId="0" applyNumberFormat="1" applyFont="1" applyFill="1" applyBorder="1" applyAlignment="1" applyProtection="1">
      <alignment horizontal="center" vertical="center" wrapText="1"/>
      <protection locked="0"/>
    </xf>
    <xf numFmtId="175" fontId="11" fillId="2" borderId="44" xfId="0" applyNumberFormat="1" applyFont="1" applyFill="1" applyBorder="1" applyAlignment="1" applyProtection="1">
      <alignment horizontal="center" vertical="center" wrapText="1"/>
      <protection locked="0"/>
    </xf>
    <xf numFmtId="175" fontId="11" fillId="2" borderId="38" xfId="0" applyNumberFormat="1" applyFont="1" applyFill="1" applyBorder="1" applyAlignment="1" applyProtection="1">
      <alignment horizontal="center" vertical="center" wrapText="1"/>
      <protection locked="0"/>
    </xf>
    <xf numFmtId="175" fontId="39" fillId="0" borderId="45" xfId="1" applyNumberFormat="1" applyFont="1" applyFill="1" applyBorder="1" applyAlignment="1" applyProtection="1">
      <alignment horizontal="center" vertical="center" wrapText="1"/>
      <protection locked="0"/>
    </xf>
    <xf numFmtId="175" fontId="39" fillId="0" borderId="27" xfId="1" applyNumberFormat="1" applyFont="1" applyFill="1" applyBorder="1" applyAlignment="1" applyProtection="1">
      <alignment horizontal="center" vertical="center" wrapText="1"/>
      <protection locked="0"/>
    </xf>
    <xf numFmtId="175" fontId="39" fillId="0" borderId="35" xfId="1" applyNumberFormat="1" applyFont="1" applyFill="1" applyBorder="1" applyAlignment="1" applyProtection="1">
      <alignment horizontal="center" vertical="center" wrapText="1"/>
      <protection locked="0"/>
    </xf>
    <xf numFmtId="175" fontId="39" fillId="0" borderId="43" xfId="1" applyNumberFormat="1" applyFont="1" applyFill="1" applyBorder="1" applyAlignment="1" applyProtection="1">
      <alignment horizontal="center" vertical="center" wrapText="1"/>
      <protection locked="0"/>
    </xf>
    <xf numFmtId="175" fontId="39" fillId="0" borderId="36" xfId="1" applyNumberFormat="1" applyFont="1" applyFill="1" applyBorder="1" applyAlignment="1" applyProtection="1">
      <alignment horizontal="center" vertical="center" wrapText="1"/>
      <protection locked="0"/>
    </xf>
    <xf numFmtId="175" fontId="39" fillId="0" borderId="36" xfId="0" applyNumberFormat="1" applyFont="1" applyFill="1" applyBorder="1" applyAlignment="1" applyProtection="1">
      <alignment horizontal="center" vertical="center" wrapText="1"/>
      <protection locked="0"/>
    </xf>
    <xf numFmtId="175" fontId="39" fillId="0" borderId="43" xfId="0" applyNumberFormat="1" applyFont="1" applyFill="1" applyBorder="1" applyAlignment="1" applyProtection="1">
      <alignment horizontal="center" vertical="center" wrapText="1"/>
      <protection locked="0"/>
    </xf>
    <xf numFmtId="175" fontId="39" fillId="0" borderId="39" xfId="1" applyNumberFormat="1" applyFont="1" applyFill="1" applyBorder="1" applyAlignment="1" applyProtection="1">
      <alignment horizontal="center" vertical="center" wrapText="1"/>
      <protection locked="0"/>
    </xf>
    <xf numFmtId="175" fontId="39" fillId="0" borderId="46" xfId="0" applyNumberFormat="1" applyFont="1" applyFill="1" applyBorder="1" applyAlignment="1" applyProtection="1">
      <alignment horizontal="center" vertical="center" wrapText="1"/>
      <protection locked="0"/>
    </xf>
    <xf numFmtId="175" fontId="39" fillId="0" borderId="40" xfId="1" applyNumberFormat="1" applyFont="1" applyFill="1" applyBorder="1" applyAlignment="1" applyProtection="1">
      <alignment horizontal="center" vertical="center" wrapText="1"/>
      <protection locked="0"/>
    </xf>
    <xf numFmtId="175" fontId="39" fillId="0" borderId="40" xfId="0" applyNumberFormat="1" applyFont="1" applyFill="1" applyBorder="1" applyAlignment="1" applyProtection="1">
      <alignment horizontal="center" vertical="center" wrapText="1"/>
      <protection locked="0"/>
    </xf>
    <xf numFmtId="175" fontId="10" fillId="0" borderId="36" xfId="1" applyNumberFormat="1" applyFont="1" applyFill="1" applyBorder="1" applyAlignment="1" applyProtection="1">
      <alignment horizontal="center" vertical="center" wrapText="1"/>
      <protection locked="0"/>
    </xf>
    <xf numFmtId="0" fontId="39" fillId="0" borderId="50" xfId="0" applyNumberFormat="1" applyFont="1" applyFill="1" applyBorder="1" applyAlignment="1" applyProtection="1">
      <alignment horizontal="left" vertical="center" wrapText="1"/>
      <protection locked="0"/>
    </xf>
    <xf numFmtId="0" fontId="39" fillId="0" borderId="20" xfId="0" applyNumberFormat="1" applyFont="1" applyFill="1" applyBorder="1" applyAlignment="1" applyProtection="1">
      <alignment horizontal="left" vertical="center" wrapText="1"/>
      <protection locked="0"/>
    </xf>
    <xf numFmtId="0" fontId="48" fillId="0" borderId="29" xfId="0" applyFont="1" applyBorder="1" applyAlignment="1">
      <alignment horizontal="left" vertical="center" wrapText="1"/>
    </xf>
    <xf numFmtId="0" fontId="48" fillId="0" borderId="29" xfId="0" applyFont="1" applyFill="1" applyBorder="1" applyAlignment="1">
      <alignment horizontal="left" vertical="center" wrapText="1"/>
    </xf>
    <xf numFmtId="0" fontId="10" fillId="0" borderId="6" xfId="0" applyNumberFormat="1" applyFont="1" applyFill="1" applyBorder="1" applyAlignment="1" applyProtection="1">
      <alignment horizontal="left" vertical="center" wrapText="1"/>
      <protection locked="0"/>
    </xf>
    <xf numFmtId="3" fontId="33" fillId="2" borderId="12" xfId="0" applyNumberFormat="1" applyFont="1" applyFill="1" applyBorder="1" applyAlignment="1" applyProtection="1">
      <alignment horizontal="center" vertical="center" wrapText="1"/>
      <protection locked="0"/>
    </xf>
    <xf numFmtId="3" fontId="33" fillId="2" borderId="2" xfId="0" applyNumberFormat="1" applyFont="1" applyFill="1" applyBorder="1" applyAlignment="1" applyProtection="1">
      <alignment horizontal="center" vertical="center" wrapText="1"/>
      <protection locked="0"/>
    </xf>
    <xf numFmtId="3" fontId="33" fillId="0" borderId="20" xfId="0" applyNumberFormat="1" applyFont="1" applyFill="1" applyBorder="1" applyAlignment="1" applyProtection="1">
      <alignment horizontal="center" vertical="center" wrapText="1"/>
      <protection locked="0"/>
    </xf>
    <xf numFmtId="3" fontId="33" fillId="0" borderId="5" xfId="0" applyNumberFormat="1" applyFont="1" applyFill="1" applyBorder="1" applyAlignment="1" applyProtection="1">
      <alignment horizontal="center" vertical="center" wrapText="1"/>
      <protection locked="0"/>
    </xf>
    <xf numFmtId="3" fontId="30" fillId="0" borderId="27" xfId="1" applyNumberFormat="1" applyFont="1" applyFill="1" applyBorder="1" applyAlignment="1" applyProtection="1">
      <alignment horizontal="center" vertical="center" wrapText="1"/>
      <protection locked="0"/>
    </xf>
    <xf numFmtId="3" fontId="34" fillId="0" borderId="20" xfId="1" applyNumberFormat="1" applyFont="1" applyFill="1" applyBorder="1" applyAlignment="1" applyProtection="1">
      <alignment horizontal="center" vertical="center" wrapText="1"/>
      <protection locked="0"/>
    </xf>
    <xf numFmtId="3" fontId="30" fillId="0" borderId="6" xfId="1" applyNumberFormat="1" applyFont="1" applyFill="1" applyBorder="1" applyAlignment="1" applyProtection="1">
      <alignment horizontal="center" vertical="center" wrapText="1"/>
      <protection locked="0"/>
    </xf>
    <xf numFmtId="3" fontId="30" fillId="0" borderId="20" xfId="1" applyNumberFormat="1" applyFont="1" applyFill="1" applyBorder="1" applyAlignment="1" applyProtection="1">
      <alignment horizontal="center" vertical="center" wrapText="1"/>
      <protection locked="0"/>
    </xf>
    <xf numFmtId="3" fontId="30" fillId="0" borderId="19" xfId="1" applyNumberFormat="1" applyFont="1" applyFill="1" applyBorder="1" applyAlignment="1" applyProtection="1">
      <alignment horizontal="center" vertical="center" wrapText="1"/>
      <protection locked="0"/>
    </xf>
    <xf numFmtId="3" fontId="34" fillId="0" borderId="19" xfId="1" applyNumberFormat="1" applyFont="1" applyFill="1" applyBorder="1" applyAlignment="1" applyProtection="1">
      <alignment horizontal="center" vertical="center" wrapText="1"/>
      <protection locked="0"/>
    </xf>
    <xf numFmtId="3" fontId="30" fillId="0" borderId="48" xfId="1" applyNumberFormat="1" applyFont="1" applyFill="1" applyBorder="1" applyAlignment="1" applyProtection="1">
      <alignment horizontal="center" vertical="center" wrapText="1"/>
      <protection locked="0"/>
    </xf>
    <xf numFmtId="3" fontId="33" fillId="0" borderId="19" xfId="0" applyNumberFormat="1" applyFont="1" applyFill="1" applyBorder="1" applyAlignment="1" applyProtection="1">
      <alignment horizontal="center" vertical="center" wrapText="1"/>
      <protection locked="0"/>
    </xf>
    <xf numFmtId="3" fontId="30" fillId="0" borderId="39" xfId="1" applyNumberFormat="1" applyFont="1" applyFill="1" applyBorder="1" applyAlignment="1" applyProtection="1">
      <alignment horizontal="center" vertical="center" wrapText="1"/>
      <protection locked="0"/>
    </xf>
    <xf numFmtId="3" fontId="33" fillId="0" borderId="18" xfId="0" applyNumberFormat="1" applyFont="1" applyFill="1" applyBorder="1" applyAlignment="1" applyProtection="1">
      <alignment horizontal="center" vertical="center" wrapText="1"/>
      <protection locked="0"/>
    </xf>
    <xf numFmtId="3" fontId="33" fillId="0" borderId="17" xfId="0" applyNumberFormat="1" applyFont="1" applyFill="1" applyBorder="1" applyAlignment="1" applyProtection="1">
      <alignment horizontal="center" vertical="center" wrapText="1"/>
      <protection locked="0"/>
    </xf>
    <xf numFmtId="3" fontId="30" fillId="0" borderId="18" xfId="1" applyNumberFormat="1" applyFont="1" applyFill="1" applyBorder="1" applyAlignment="1" applyProtection="1">
      <alignment horizontal="center" vertical="center" wrapText="1"/>
      <protection locked="0"/>
    </xf>
    <xf numFmtId="3" fontId="30" fillId="0" borderId="26" xfId="1" applyNumberFormat="1" applyFont="1" applyFill="1" applyBorder="1" applyAlignment="1" applyProtection="1">
      <alignment horizontal="center" vertical="center" wrapText="1"/>
      <protection locked="0"/>
    </xf>
    <xf numFmtId="3" fontId="30" fillId="0" borderId="17" xfId="1" applyNumberFormat="1" applyFont="1" applyFill="1" applyBorder="1" applyAlignment="1" applyProtection="1">
      <alignment horizontal="center" vertical="center" wrapText="1"/>
      <protection locked="0"/>
    </xf>
    <xf numFmtId="3" fontId="31" fillId="0" borderId="20" xfId="0" applyNumberFormat="1" applyFont="1" applyFill="1" applyBorder="1" applyAlignment="1" applyProtection="1">
      <alignment horizontal="center" vertical="center" wrapText="1"/>
      <protection locked="0"/>
    </xf>
    <xf numFmtId="3" fontId="31" fillId="0" borderId="5" xfId="0" applyNumberFormat="1" applyFont="1" applyFill="1" applyBorder="1" applyAlignment="1" applyProtection="1">
      <alignment horizontal="center" vertical="center" wrapText="1"/>
      <protection locked="0"/>
    </xf>
    <xf numFmtId="3" fontId="34" fillId="0" borderId="6" xfId="1" applyNumberFormat="1" applyFont="1" applyFill="1" applyBorder="1" applyAlignment="1" applyProtection="1">
      <alignment horizontal="center" vertical="center" wrapText="1"/>
      <protection locked="0"/>
    </xf>
    <xf numFmtId="3" fontId="31" fillId="0" borderId="19" xfId="0" applyNumberFormat="1" applyFont="1" applyFill="1" applyBorder="1" applyAlignment="1" applyProtection="1">
      <alignment horizontal="center" vertical="center" wrapText="1"/>
      <protection locked="0"/>
    </xf>
    <xf numFmtId="3" fontId="34" fillId="0" borderId="23" xfId="1" applyNumberFormat="1" applyFont="1" applyFill="1" applyBorder="1" applyAlignment="1" applyProtection="1">
      <alignment vertical="center" wrapText="1"/>
      <protection locked="0"/>
    </xf>
    <xf numFmtId="3" fontId="29" fillId="0" borderId="0" xfId="0" applyNumberFormat="1" applyFont="1"/>
    <xf numFmtId="0" fontId="10" fillId="3" borderId="0" xfId="49" applyFont="1" applyFill="1"/>
    <xf numFmtId="0" fontId="53" fillId="0" borderId="0" xfId="50" applyFont="1" applyFill="1" applyBorder="1" applyAlignment="1"/>
    <xf numFmtId="0" fontId="10" fillId="3" borderId="0" xfId="49" applyFont="1" applyFill="1" applyAlignment="1">
      <alignment wrapText="1"/>
    </xf>
    <xf numFmtId="0" fontId="10" fillId="3" borderId="0" xfId="49" applyFont="1" applyFill="1" applyAlignment="1">
      <alignment horizontal="right"/>
    </xf>
    <xf numFmtId="17" fontId="10" fillId="3" borderId="0" xfId="49" applyNumberFormat="1" applyFont="1" applyFill="1"/>
    <xf numFmtId="0" fontId="59" fillId="3" borderId="19" xfId="49" applyFont="1" applyFill="1" applyBorder="1" applyAlignment="1">
      <alignment horizontal="center" vertical="center" wrapText="1"/>
    </xf>
    <xf numFmtId="0" fontId="10" fillId="3" borderId="19" xfId="49" applyFont="1" applyFill="1" applyBorder="1" applyAlignment="1">
      <alignment horizontal="center" vertical="center" wrapText="1"/>
    </xf>
    <xf numFmtId="0" fontId="55" fillId="3" borderId="19" xfId="49" applyFont="1" applyFill="1" applyBorder="1" applyAlignment="1">
      <alignment horizontal="center" vertical="center" wrapText="1"/>
    </xf>
    <xf numFmtId="49" fontId="60" fillId="3" borderId="19" xfId="49" applyNumberFormat="1" applyFont="1" applyFill="1" applyBorder="1" applyAlignment="1">
      <alignment horizontal="center" vertical="center"/>
    </xf>
    <xf numFmtId="0" fontId="60" fillId="3" borderId="19" xfId="49" applyFont="1" applyFill="1" applyBorder="1" applyAlignment="1">
      <alignment horizontal="center" vertical="center" wrapText="1"/>
    </xf>
    <xf numFmtId="0" fontId="39" fillId="3" borderId="0" xfId="49" applyFont="1" applyFill="1"/>
    <xf numFmtId="173" fontId="10" fillId="0" borderId="19" xfId="49" applyNumberFormat="1" applyFont="1" applyFill="1" applyBorder="1" applyAlignment="1">
      <alignment horizontal="center" vertical="center" wrapText="1"/>
    </xf>
    <xf numFmtId="173" fontId="10" fillId="3" borderId="19" xfId="49" applyNumberFormat="1" applyFont="1" applyFill="1" applyBorder="1" applyAlignment="1">
      <alignment horizontal="center" vertical="center" wrapText="1"/>
    </xf>
    <xf numFmtId="0" fontId="10" fillId="0" borderId="19" xfId="49" applyFont="1" applyFill="1" applyBorder="1" applyAlignment="1">
      <alignment horizontal="left" vertical="center" wrapText="1" indent="3"/>
    </xf>
    <xf numFmtId="0" fontId="10" fillId="0" borderId="19" xfId="49" applyFont="1" applyFill="1" applyBorder="1" applyAlignment="1">
      <alignment horizontal="left" vertical="center" wrapText="1" indent="5"/>
    </xf>
    <xf numFmtId="0" fontId="5" fillId="3" borderId="0" xfId="51" applyFont="1" applyFill="1" applyAlignment="1">
      <alignment horizontal="justify"/>
    </xf>
    <xf numFmtId="49" fontId="55" fillId="3" borderId="0" xfId="49" applyNumberFormat="1" applyFont="1" applyFill="1" applyAlignment="1">
      <alignment horizontal="center" vertical="center"/>
    </xf>
    <xf numFmtId="174" fontId="10" fillId="3" borderId="0" xfId="49" applyNumberFormat="1" applyFont="1" applyFill="1"/>
    <xf numFmtId="0" fontId="10" fillId="0" borderId="0" xfId="49" applyFont="1"/>
    <xf numFmtId="0" fontId="28" fillId="0" borderId="0" xfId="49" applyFont="1" applyFill="1" applyAlignment="1">
      <alignment horizontal="right" vertical="center"/>
    </xf>
    <xf numFmtId="0" fontId="10" fillId="0" borderId="0" xfId="49" applyFont="1" applyFill="1"/>
    <xf numFmtId="0" fontId="28" fillId="0" borderId="0" xfId="49" applyFont="1" applyFill="1" applyAlignment="1">
      <alignment horizontal="right"/>
    </xf>
    <xf numFmtId="0" fontId="28" fillId="0" borderId="0" xfId="49" applyFont="1" applyAlignment="1">
      <alignment horizontal="right"/>
    </xf>
    <xf numFmtId="0" fontId="39" fillId="0" borderId="0" xfId="49" applyFont="1" applyAlignment="1">
      <alignment wrapText="1"/>
    </xf>
    <xf numFmtId="49" fontId="55" fillId="0" borderId="19" xfId="49" applyNumberFormat="1" applyFont="1" applyFill="1" applyBorder="1" applyAlignment="1">
      <alignment horizontal="center" vertical="center"/>
    </xf>
    <xf numFmtId="0" fontId="10" fillId="0" borderId="19" xfId="49" applyFont="1" applyFill="1" applyBorder="1" applyAlignment="1">
      <alignment vertical="center"/>
    </xf>
    <xf numFmtId="0" fontId="10" fillId="0" borderId="19" xfId="49" applyFont="1" applyFill="1" applyBorder="1" applyAlignment="1">
      <alignment horizontal="left" vertical="center" wrapText="1" indent="1"/>
    </xf>
    <xf numFmtId="0" fontId="10" fillId="0" borderId="0" xfId="49" applyFont="1" applyFill="1" applyAlignment="1">
      <alignment vertical="top" wrapText="1"/>
    </xf>
    <xf numFmtId="0" fontId="10" fillId="0" borderId="0" xfId="49" applyFont="1" applyFill="1" applyAlignment="1">
      <alignment wrapText="1"/>
    </xf>
    <xf numFmtId="175" fontId="10" fillId="0" borderId="19" xfId="49" applyNumberFormat="1" applyFont="1" applyFill="1" applyBorder="1" applyAlignment="1">
      <alignment horizontal="center" vertical="center" wrapText="1"/>
    </xf>
    <xf numFmtId="175" fontId="39" fillId="3" borderId="19" xfId="49" applyNumberFormat="1" applyFont="1" applyFill="1" applyBorder="1" applyAlignment="1">
      <alignment horizontal="center" vertical="center" wrapText="1"/>
    </xf>
    <xf numFmtId="175" fontId="10" fillId="3" borderId="19" xfId="49" applyNumberFormat="1" applyFont="1" applyFill="1" applyBorder="1" applyAlignment="1">
      <alignment horizontal="center" vertical="center" wrapText="1"/>
    </xf>
    <xf numFmtId="4" fontId="46" fillId="0" borderId="0" xfId="0" applyNumberFormat="1" applyFont="1"/>
    <xf numFmtId="3" fontId="64" fillId="0" borderId="0" xfId="0" applyNumberFormat="1" applyFont="1"/>
    <xf numFmtId="0" fontId="64" fillId="0" borderId="0" xfId="0" applyFont="1"/>
    <xf numFmtId="3" fontId="65" fillId="0" borderId="0" xfId="0" applyNumberFormat="1" applyFont="1"/>
    <xf numFmtId="3" fontId="65" fillId="2" borderId="0" xfId="0" applyNumberFormat="1" applyFont="1" applyFill="1"/>
    <xf numFmtId="175" fontId="65" fillId="3" borderId="0" xfId="49" applyNumberFormat="1" applyFont="1" applyFill="1"/>
    <xf numFmtId="4" fontId="65" fillId="3" borderId="0" xfId="49" applyNumberFormat="1" applyFont="1" applyFill="1"/>
    <xf numFmtId="4" fontId="66" fillId="3" borderId="0" xfId="52" applyNumberFormat="1" applyFont="1" applyFill="1" applyAlignment="1">
      <alignment vertical="center" wrapText="1"/>
    </xf>
    <xf numFmtId="0" fontId="65" fillId="3" borderId="0" xfId="49" applyFont="1" applyFill="1"/>
    <xf numFmtId="0" fontId="50" fillId="0" borderId="0" xfId="0" applyFont="1"/>
    <xf numFmtId="4" fontId="67" fillId="0" borderId="0" xfId="0" applyNumberFormat="1" applyFont="1"/>
    <xf numFmtId="4" fontId="50" fillId="0" borderId="0" xfId="0" applyNumberFormat="1" applyFont="1"/>
    <xf numFmtId="173" fontId="50" fillId="6" borderId="0" xfId="0" applyNumberFormat="1" applyFont="1" applyFill="1"/>
    <xf numFmtId="173" fontId="50" fillId="0" borderId="0" xfId="0" applyNumberFormat="1" applyFont="1"/>
    <xf numFmtId="0" fontId="12" fillId="0" borderId="0" xfId="0" applyFont="1" applyAlignment="1">
      <alignment horizontal="center"/>
    </xf>
    <xf numFmtId="0" fontId="5" fillId="0" borderId="0" xfId="0" applyFont="1" applyAlignment="1">
      <alignment horizontal="center" vertical="center"/>
    </xf>
    <xf numFmtId="3" fontId="5" fillId="0" borderId="0" xfId="0" applyNumberFormat="1" applyFont="1" applyAlignment="1">
      <alignment horizontal="center" vertical="center"/>
    </xf>
    <xf numFmtId="0" fontId="12" fillId="0" borderId="0" xfId="0" applyFont="1" applyAlignment="1">
      <alignment horizontal="center" vertical="center"/>
    </xf>
    <xf numFmtId="0" fontId="5" fillId="0" borderId="0" xfId="0" applyFont="1" applyAlignment="1">
      <alignment horizontal="right"/>
    </xf>
    <xf numFmtId="0" fontId="6" fillId="0" borderId="0" xfId="0" applyFont="1" applyAlignment="1">
      <alignment horizontal="right"/>
    </xf>
    <xf numFmtId="0" fontId="62"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8" fillId="2" borderId="36" xfId="0"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3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top" wrapText="1"/>
    </xf>
    <xf numFmtId="0" fontId="8" fillId="2" borderId="35" xfId="0"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8" fillId="2" borderId="28" xfId="0" applyFont="1" applyFill="1" applyBorder="1" applyAlignment="1" applyProtection="1">
      <alignment horizontal="center" vertical="center" wrapText="1"/>
    </xf>
    <xf numFmtId="2" fontId="8" fillId="2" borderId="35" xfId="0" applyNumberFormat="1" applyFont="1" applyFill="1" applyBorder="1" applyAlignment="1" applyProtection="1">
      <alignment horizontal="center" vertical="center" wrapText="1"/>
    </xf>
    <xf numFmtId="2" fontId="8" fillId="2" borderId="27" xfId="0" applyNumberFormat="1" applyFont="1" applyFill="1" applyBorder="1" applyAlignment="1" applyProtection="1">
      <alignment horizontal="center" vertical="center" wrapText="1"/>
    </xf>
    <xf numFmtId="2" fontId="8" fillId="2" borderId="28" xfId="0" applyNumberFormat="1" applyFont="1" applyFill="1" applyBorder="1" applyAlignment="1" applyProtection="1">
      <alignment horizontal="center" vertical="center" wrapText="1"/>
    </xf>
    <xf numFmtId="0" fontId="8" fillId="2" borderId="29" xfId="0" applyFont="1" applyFill="1" applyBorder="1" applyAlignment="1" applyProtection="1">
      <alignment horizontal="center" vertical="center" wrapText="1"/>
    </xf>
    <xf numFmtId="0" fontId="8" fillId="2" borderId="31" xfId="0" applyFont="1" applyFill="1" applyBorder="1" applyAlignment="1" applyProtection="1">
      <alignment horizontal="center" vertical="center" wrapText="1"/>
    </xf>
    <xf numFmtId="0" fontId="11" fillId="2" borderId="3" xfId="0" applyFont="1" applyFill="1" applyBorder="1" applyAlignment="1">
      <alignment horizontal="center" vertical="center"/>
    </xf>
    <xf numFmtId="0" fontId="11" fillId="2" borderId="15" xfId="0" applyFont="1" applyFill="1" applyBorder="1" applyAlignment="1">
      <alignment horizontal="center" vertical="center"/>
    </xf>
    <xf numFmtId="0" fontId="10" fillId="0" borderId="0" xfId="49" applyFont="1" applyFill="1" applyAlignment="1">
      <alignment vertical="top" wrapText="1"/>
    </xf>
    <xf numFmtId="0" fontId="53" fillId="0" borderId="0" xfId="50" applyFont="1" applyFill="1" applyBorder="1" applyAlignment="1">
      <alignment horizontal="center" wrapText="1"/>
    </xf>
    <xf numFmtId="0" fontId="39" fillId="0" borderId="0" xfId="49" applyFont="1" applyAlignment="1">
      <alignment horizontal="center" wrapText="1"/>
    </xf>
    <xf numFmtId="0" fontId="61" fillId="3" borderId="0" xfId="49" applyFont="1" applyFill="1" applyBorder="1" applyAlignment="1">
      <alignment horizontal="center" vertical="center" wrapText="1"/>
    </xf>
    <xf numFmtId="0" fontId="39" fillId="3" borderId="0" xfId="49" applyFont="1" applyFill="1" applyBorder="1" applyAlignment="1">
      <alignment horizontal="center" vertical="center" wrapText="1"/>
    </xf>
    <xf numFmtId="0" fontId="5" fillId="3" borderId="0" xfId="51" applyFont="1" applyFill="1" applyAlignment="1">
      <alignment horizontal="center" vertical="center"/>
    </xf>
    <xf numFmtId="0" fontId="54" fillId="3" borderId="0" xfId="51" applyFont="1" applyFill="1" applyAlignment="1">
      <alignment horizontal="center" vertical="top"/>
    </xf>
    <xf numFmtId="49" fontId="55" fillId="3" borderId="0" xfId="49" applyNumberFormat="1" applyFont="1" applyFill="1" applyAlignment="1">
      <alignment horizontal="center" vertical="center"/>
    </xf>
    <xf numFmtId="0" fontId="57" fillId="3" borderId="0" xfId="49" applyFont="1" applyFill="1" applyAlignment="1">
      <alignment horizontal="center"/>
    </xf>
    <xf numFmtId="49" fontId="58" fillId="3" borderId="19" xfId="49" applyNumberFormat="1" applyFont="1" applyFill="1" applyBorder="1" applyAlignment="1">
      <alignment horizontal="center" vertical="center" wrapText="1"/>
    </xf>
    <xf numFmtId="0" fontId="59" fillId="3" borderId="19" xfId="49" applyFont="1" applyFill="1" applyBorder="1" applyAlignment="1">
      <alignment horizontal="center" vertical="center" wrapText="1"/>
    </xf>
    <xf numFmtId="0" fontId="39" fillId="3" borderId="19" xfId="49" applyFont="1" applyFill="1" applyBorder="1" applyAlignment="1">
      <alignment horizontal="left" vertical="center" wrapText="1"/>
    </xf>
    <xf numFmtId="49" fontId="10" fillId="3" borderId="0" xfId="49" applyNumberFormat="1" applyFont="1" applyFill="1" applyAlignment="1">
      <alignment horizontal="left" vertical="center" wrapText="1"/>
    </xf>
    <xf numFmtId="0" fontId="10" fillId="0" borderId="0" xfId="49" applyFont="1" applyFill="1" applyAlignment="1">
      <alignment horizontal="left" wrapText="1"/>
    </xf>
    <xf numFmtId="0" fontId="10" fillId="3" borderId="0" xfId="49" applyFont="1" applyFill="1" applyAlignment="1">
      <alignment horizontal="left" vertical="top" wrapText="1"/>
    </xf>
    <xf numFmtId="0" fontId="31" fillId="0" borderId="0" xfId="0" applyFont="1" applyAlignment="1">
      <alignment horizontal="center"/>
    </xf>
    <xf numFmtId="0" fontId="36" fillId="0" borderId="0" xfId="0" applyFont="1" applyAlignment="1">
      <alignment horizontal="right"/>
    </xf>
    <xf numFmtId="0" fontId="38" fillId="0" borderId="0" xfId="0" applyFont="1" applyFill="1" applyBorder="1" applyAlignment="1" applyProtection="1">
      <alignment horizontal="center" vertical="center" wrapText="1"/>
    </xf>
    <xf numFmtId="2" fontId="33" fillId="2" borderId="15" xfId="0" applyNumberFormat="1" applyFont="1" applyFill="1" applyBorder="1" applyAlignment="1" applyProtection="1">
      <alignment horizontal="center" vertical="center" wrapText="1"/>
    </xf>
    <xf numFmtId="2" fontId="33" fillId="2" borderId="12"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top" wrapText="1"/>
    </xf>
    <xf numFmtId="0" fontId="36" fillId="0" borderId="0" xfId="0" applyFont="1" applyAlignment="1">
      <alignment horizontal="center" vertical="center"/>
    </xf>
    <xf numFmtId="0" fontId="37" fillId="0" borderId="0" xfId="0" applyFont="1" applyAlignment="1">
      <alignment horizontal="center"/>
    </xf>
    <xf numFmtId="0" fontId="30" fillId="2" borderId="3" xfId="0" applyFont="1" applyFill="1" applyBorder="1" applyAlignment="1">
      <alignment horizontal="center" vertical="center"/>
    </xf>
    <xf numFmtId="0" fontId="30" fillId="2" borderId="12" xfId="0" applyFont="1" applyFill="1" applyBorder="1" applyAlignment="1">
      <alignment horizontal="center"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33" fillId="2" borderId="11" xfId="0" applyFont="1" applyFill="1" applyBorder="1" applyAlignment="1" applyProtection="1">
      <alignment horizontal="center" vertical="center" wrapText="1"/>
    </xf>
    <xf numFmtId="0" fontId="33" fillId="2" borderId="13" xfId="0" applyFont="1" applyFill="1" applyBorder="1" applyAlignment="1" applyProtection="1">
      <alignment horizontal="center" vertical="center" wrapText="1"/>
    </xf>
    <xf numFmtId="0" fontId="33" fillId="2" borderId="16" xfId="0" applyFont="1" applyFill="1" applyBorder="1" applyAlignment="1" applyProtection="1">
      <alignment horizontal="center" vertical="center" wrapText="1"/>
    </xf>
    <xf numFmtId="0" fontId="33" fillId="2" borderId="25" xfId="0" applyFont="1" applyFill="1" applyBorder="1" applyAlignment="1" applyProtection="1">
      <alignment horizontal="center" vertical="center" wrapText="1"/>
    </xf>
    <xf numFmtId="0" fontId="33" fillId="2" borderId="8" xfId="0" applyFont="1" applyFill="1" applyBorder="1" applyAlignment="1" applyProtection="1">
      <alignment horizontal="center" vertical="center" wrapText="1"/>
    </xf>
    <xf numFmtId="2" fontId="33" fillId="2" borderId="3" xfId="0" applyNumberFormat="1" applyFont="1" applyFill="1" applyBorder="1" applyAlignment="1" applyProtection="1">
      <alignment horizontal="center" vertical="center" wrapText="1"/>
    </xf>
    <xf numFmtId="0" fontId="8" fillId="0" borderId="0" xfId="0" applyFont="1" applyAlignment="1">
      <alignment horizontal="center" vertical="center"/>
    </xf>
    <xf numFmtId="0" fontId="63" fillId="0" borderId="0" xfId="0" applyFont="1" applyAlignment="1">
      <alignment horizontal="center" vertical="center"/>
    </xf>
    <xf numFmtId="0" fontId="9" fillId="0" borderId="0" xfId="0" applyFont="1" applyAlignment="1">
      <alignment horizontal="center" vertical="center"/>
    </xf>
    <xf numFmtId="0" fontId="8" fillId="0" borderId="0" xfId="0" applyFont="1" applyAlignment="1">
      <alignment horizontal="center"/>
    </xf>
    <xf numFmtId="0" fontId="5" fillId="0" borderId="0" xfId="0" applyFont="1" applyAlignment="1">
      <alignment horizontal="justify" wrapText="1"/>
    </xf>
    <xf numFmtId="49" fontId="39" fillId="0" borderId="19" xfId="0" applyNumberFormat="1" applyFont="1" applyFill="1" applyBorder="1" applyAlignment="1">
      <alignment horizontal="center" vertical="center"/>
    </xf>
    <xf numFmtId="0" fontId="39" fillId="0" borderId="19" xfId="0" applyNumberFormat="1" applyFont="1" applyFill="1" applyBorder="1" applyAlignment="1" applyProtection="1">
      <alignment horizontal="left" vertical="center" wrapText="1"/>
      <protection locked="0"/>
    </xf>
    <xf numFmtId="0" fontId="5" fillId="0" borderId="19" xfId="0" applyFont="1" applyFill="1" applyBorder="1" applyAlignment="1">
      <alignment horizontal="left" vertical="center" wrapText="1"/>
    </xf>
    <xf numFmtId="49" fontId="39" fillId="0" borderId="39" xfId="0" applyNumberFormat="1" applyFont="1" applyFill="1" applyBorder="1" applyAlignment="1">
      <alignment horizontal="center" vertical="center"/>
    </xf>
    <xf numFmtId="49" fontId="39" fillId="0" borderId="42" xfId="0" applyNumberFormat="1" applyFont="1" applyFill="1" applyBorder="1" applyAlignment="1">
      <alignment horizontal="center" vertical="center"/>
    </xf>
    <xf numFmtId="49" fontId="39" fillId="0" borderId="48" xfId="0" applyNumberFormat="1" applyFont="1" applyFill="1" applyBorder="1" applyAlignment="1">
      <alignment horizontal="center" vertical="center"/>
    </xf>
  </cellXfs>
  <cellStyles count="53">
    <cellStyle name="=C:\WINNT35\SYSTEM32\COMMAND.COM" xfId="2"/>
    <cellStyle name="alternate" xfId="3"/>
    <cellStyle name="Comma_testik" xfId="4"/>
    <cellStyle name="Comma0" xfId="5"/>
    <cellStyle name="Date" xfId="6"/>
    <cellStyle name="done" xfId="7"/>
    <cellStyle name="Dziesiêtny [0]_1" xfId="8"/>
    <cellStyle name="Dziesiêtny_1" xfId="9"/>
    <cellStyle name="Grey" xfId="10"/>
    <cellStyle name="Header1" xfId="11"/>
    <cellStyle name="Header2" xfId="12"/>
    <cellStyle name="Input [yellow]" xfId="13"/>
    <cellStyle name="Normal - Style1" xfId="14"/>
    <cellStyle name="Normal - Style1 2" xfId="15"/>
    <cellStyle name="Normal 4 2" xfId="16"/>
    <cellStyle name="Normal_DISCOUNT_spear" xfId="17"/>
    <cellStyle name="normální_Rozvaha - aktiva" xfId="18"/>
    <cellStyle name="Normalny_0" xfId="19"/>
    <cellStyle name="normбlnм_laroux" xfId="20"/>
    <cellStyle name="Percent [2]" xfId="21"/>
    <cellStyle name="Percent [2] 2" xfId="22"/>
    <cellStyle name="STYLE1 - Style1" xfId="23"/>
    <cellStyle name="Währung [0]_laroux" xfId="24"/>
    <cellStyle name="Währung_laroux" xfId="25"/>
    <cellStyle name="Walutowy [0]_1" xfId="26"/>
    <cellStyle name="Walutowy_1" xfId="27"/>
    <cellStyle name="Денежный 2" xfId="28"/>
    <cellStyle name="Обычный" xfId="0" builtinId="0"/>
    <cellStyle name="Обычный 10" xfId="47"/>
    <cellStyle name="Обычный 10 2" xfId="51"/>
    <cellStyle name="Обычный 2" xfId="29"/>
    <cellStyle name="Обычный 2 2" xfId="30"/>
    <cellStyle name="Обычный 3" xfId="31"/>
    <cellStyle name="Обычный 3 2" xfId="32"/>
    <cellStyle name="Обычный 3 2 2" xfId="49"/>
    <cellStyle name="Обычный 3 3" xfId="48"/>
    <cellStyle name="Обычный 4" xfId="33"/>
    <cellStyle name="Обычный 4 2" xfId="50"/>
    <cellStyle name="Обычный 5" xfId="34"/>
    <cellStyle name="Обычный 6" xfId="35"/>
    <cellStyle name="Обычный 7" xfId="36"/>
    <cellStyle name="Обычный 8" xfId="37"/>
    <cellStyle name="Обычный 8 2" xfId="52"/>
    <cellStyle name="Обычный 9" xfId="46"/>
    <cellStyle name="Процентный 2" xfId="38"/>
    <cellStyle name="Процентный 3" xfId="39"/>
    <cellStyle name="Процентный 4" xfId="40"/>
    <cellStyle name="Процентный 4 2" xfId="41"/>
    <cellStyle name="Стиль 1" xfId="42"/>
    <cellStyle name="Тысячи [0]_PR_KOMPL" xfId="43"/>
    <cellStyle name="Финансовый 2" xfId="1"/>
    <cellStyle name="Финансовый 3" xfId="44"/>
    <cellStyle name="Финансовый 3 2" xfId="4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HovrenkoJS\Local%20Settings\Temporary%20Internet%20Files\Content.Outlook\7YH2OL2I\&#1040;&#1062;\0.&#1050;&#1086;&#1088;&#1079;&#1080;&#1085;&#1072;\4.%20&#1055;&#1103;&#1090;&#1080;&#1083;&#1077;&#1090;&#1082;&#1072;_12-16\Distribution%20Model_ne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HovrenkoJS\Local%20Settings\Temporary%20Internet%20Files\Content.Outlook\7YH2OL2I\Documents\Projects\RAO%20UES\Sample%20Reports\CEZ\CEZ_Model_16_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nts%20and%20Settings\HovrenkoJS\Local%20Settings\Temporary%20Internet%20Files\Content.Outlook\7YH2OL2I\Documents%20and%20Settings\omaidanik\Local%20Settings\Temporary%20Internet%20Files\OLK17A\Generation%20Mode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ocuments%20and%20Settings\HovrenkoJS\Local%20Settings\Temporary%20Internet%20Files\Content.Outlook\7YH2OL2I\Users\SEMIGL~1\AppData\Local\Temp\Rar$DI00.887\Copy%20of%20Generation%20Model%20final%20-%2022-03-20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romanova\AppData\Local\Temp\_tc\OREP.INV.GEN.G(v3.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nosovaa\AppData\Local\Microsoft\Windows\Temporary%20Internet%20Files\Content.Outlook\6SD7UBWV\&#1057;&#1090;&#1088;&#1091;&#1082;&#1090;&#1091;&#1088;&#1072;%20&#1079;&#1072;&#1090;&#1088;&#1072;&#1090;%202014-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2)"/>
      <sheetName val="Read me first"/>
      <sheetName val="TOC"/>
      <sheetName val="Sum"/>
      <sheetName val="GLC_data"/>
      <sheetName val="DCF"/>
      <sheetName val="AAM"/>
      <sheetName val="GLC"/>
      <sheetName val="Sense"/>
      <sheetName val="Сценарии"/>
      <sheetName val="Шаблон"/>
      <sheetName val="WACC"/>
      <sheetName val="Assets"/>
      <sheetName val="Liab"/>
      <sheetName val="ОПиУ"/>
      <sheetName val="ОДДС-косв"/>
      <sheetName val="ОДДС-прям"/>
      <sheetName val="Баланс"/>
      <sheetName val="Прочая фин и инвест деятельност"/>
      <sheetName val="FRA"/>
      <sheetName val="TV"/>
      <sheetName val="CapEx_Depr"/>
      <sheetName val="Fixed Assets"/>
      <sheetName val="WorkCap"/>
      <sheetName val="САРЕХ_Здания&amp;ЗУ_2008-2010"/>
      <sheetName val="САРЕХ_кроме авто 2011-2016"/>
      <sheetName val="САРЕХ_Авто_2008-2016"/>
      <sheetName val="Свод по ИП"/>
      <sheetName val="Амортизация"/>
      <sheetName val="Налоги"/>
    </sheetNames>
    <sheetDataSet>
      <sheetData sheetId="0"/>
      <sheetData sheetId="1"/>
      <sheetData sheetId="2">
        <row r="6">
          <cell r="F6" t="str">
            <v>Рыночная стоимость собственого капитала</v>
          </cell>
        </row>
      </sheetData>
      <sheetData sheetId="3"/>
      <sheetData sheetId="4"/>
      <sheetData sheetId="5"/>
      <sheetData sheetId="6"/>
      <sheetData sheetId="7"/>
      <sheetData sheetId="8"/>
      <sheetData sheetId="9"/>
      <sheetData sheetId="10">
        <row r="6">
          <cell r="F6" t="str">
            <v>Сбытовая компания</v>
          </cell>
          <cell r="K6">
            <v>2008</v>
          </cell>
        </row>
        <row r="8">
          <cell r="F8">
            <v>40787</v>
          </cell>
        </row>
        <row r="9">
          <cell r="F9" t="str">
            <v>Рыночная стоимость</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um"/>
      <sheetName val="DCF_CAPM"/>
      <sheetName val="GLC_Market Approach"/>
      <sheetName val="BS_h&amp;p"/>
      <sheetName val="IS_h&amp;p"/>
      <sheetName val="WACC"/>
      <sheetName val="WorkCap"/>
      <sheetName val="Fin_Anlys"/>
      <sheetName val="GLC_ratios_Sept"/>
      <sheetName val="|"/>
      <sheetName val="drivers"/>
      <sheetName val="CapEx-Depr"/>
      <sheetName val="Fin_Investments"/>
      <sheetName val="BS_cz_CEZ_unconsol"/>
      <sheetName val="GLC_ratios_Jun"/>
      <sheetName val="Notes"/>
      <sheetName val="IS_cz_CEZ_unconsol"/>
      <sheetName val="IAS_Conv"/>
      <sheetName val="Operating Data"/>
      <sheetName val="DCF_CAPM_old"/>
      <sheetName val="||"/>
      <sheetName val="market"/>
      <sheetName val="control"/>
      <sheetName val="Read me first"/>
      <sheetName val="Master Inputs Start here"/>
      <sheetName val="Ф1 АТЭЦ"/>
      <sheetName val="Ф1 ЕТЭЦ"/>
      <sheetName val="Ф1 НГРЭС"/>
      <sheetName val="Ф1 ПТЭЦ"/>
      <sheetName val="Ф1 ЩГРЭС"/>
      <sheetName val="Ф 2 АТЭЦ"/>
      <sheetName val="Ф2 ЕТЭЦ"/>
      <sheetName val="Ф 2 НГРЭС"/>
      <sheetName val="Ф2 ПТЭЦ"/>
      <sheetName val="Ф 2 ЩГРЭС"/>
      <sheetName val="HIS"/>
      <sheetName val="HBS"/>
      <sheetName val="FRA"/>
      <sheetName val="GLC_data"/>
      <sheetName val="Ввод данных ЩГРЭС"/>
      <sheetName val="Ввод общих данных"/>
      <sheetName val="Расчет тарифов и выручки"/>
      <sheetName val="CapEx_Depr"/>
      <sheetName val="DCF"/>
      <sheetName val="GLC"/>
      <sheetName val="Assets"/>
      <sheetName val="Liab"/>
      <sheetName val="AA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first"/>
      <sheetName val="TOC"/>
      <sheetName val="Sum"/>
      <sheetName val="HBS_Initial"/>
      <sheetName val="HIS_Initial"/>
      <sheetName val="GLC_data"/>
      <sheetName val="DCF"/>
      <sheetName val="AAM"/>
      <sheetName val="GLC"/>
      <sheetName val="Master Inputs Start here"/>
      <sheetName val="WACC"/>
      <sheetName val="Assets"/>
      <sheetName val="Liab"/>
      <sheetName val="HBS"/>
      <sheetName val="HIS"/>
      <sheetName val="FRA"/>
      <sheetName val="CapEx_Depr"/>
      <sheetName val="WorkCap"/>
      <sheetName val="Main Assumptions"/>
      <sheetName val="Ввод данных Эл. 1"/>
      <sheetName val="Ввод данных Эл.2"/>
      <sheetName val="Ввод данных Эл.3"/>
      <sheetName val="Ввод данных Эл.4"/>
      <sheetName val="Ввод данных Эл. 5"/>
      <sheetName val="HBS initial"/>
      <sheetName val="HIS initial"/>
      <sheetName val="Расчет тарифов и выручки"/>
    </sheet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first"/>
      <sheetName val="TOC"/>
      <sheetName val="Sum"/>
      <sheetName val="HBS_Initial"/>
      <sheetName val="HIS_Initial"/>
      <sheetName val="GLC_data"/>
      <sheetName val="DCF"/>
      <sheetName val="AAM"/>
      <sheetName val="GLC"/>
      <sheetName val="Master Inputs Start here"/>
      <sheetName val="WACC (2) "/>
      <sheetName val="WACC"/>
      <sheetName val="Assets"/>
      <sheetName val="Liab"/>
      <sheetName val="HBS"/>
      <sheetName val="HIS"/>
      <sheetName val="FRA"/>
      <sheetName val="CapEx_Depr"/>
      <sheetName val="WorkCap"/>
      <sheetName val="HBS initial"/>
      <sheetName val="Ввод данных Эл. 1"/>
      <sheetName val="Ввод данных Эл.2"/>
      <sheetName val="Ввод данных Эл.3"/>
      <sheetName val="Ввод данных Эл.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точники финансирования (2)"/>
      <sheetName val="Инструкция"/>
      <sheetName val="Лог обновления"/>
      <sheetName val="Титульный"/>
      <sheetName val="ИП"/>
      <sheetName val="Проекты и мероприятия"/>
      <sheetName val="Источники финансирования"/>
      <sheetName val="Комментарии"/>
      <sheetName val="Проверка"/>
      <sheetName val="TEHSHEET"/>
      <sheetName val="AllSheetsInThisWorkbook"/>
      <sheetName val="modList00"/>
      <sheetName val="modList01"/>
      <sheetName val="modList02"/>
      <sheetName val="modList03"/>
      <sheetName val="modListComs"/>
      <sheetName val="REESTR_ORG"/>
      <sheetName val="REESTR_MO"/>
      <sheetName val="modfrmReestr"/>
      <sheetName val="modfrmCheckUpdates"/>
      <sheetName val="modReestr"/>
      <sheetName val="modListProv"/>
      <sheetName val="modHyp"/>
      <sheetName val="modInfo"/>
      <sheetName val="modUpdTemplMain"/>
    </sheetNames>
    <sheetDataSet>
      <sheetData sheetId="0" refreshError="1"/>
      <sheetData sheetId="1" refreshError="1"/>
      <sheetData sheetId="2" refreshError="1"/>
      <sheetData sheetId="3" refreshError="1">
        <row r="8">
          <cell r="F8">
            <v>2015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хнический блок СВОД"/>
      <sheetName val="БП"/>
      <sheetName val="IT"/>
      <sheetName val="АИИС ОРЭ"/>
    </sheetNames>
    <sheetDataSet>
      <sheetData sheetId="0">
        <row r="1">
          <cell r="B1" t="str">
            <v>Автоматизация бизнес-процессов</v>
          </cell>
        </row>
        <row r="2">
          <cell r="B2" t="str">
            <v>Инфраструктура</v>
          </cell>
        </row>
        <row r="3">
          <cell r="B3" t="str">
            <v>Оборудование IT Инфраструктуры</v>
          </cell>
        </row>
        <row r="4">
          <cell r="B4" t="str">
            <v>Програмное обеспечение</v>
          </cell>
        </row>
        <row r="5">
          <cell r="B5" t="str">
            <v>Защита персональных данных</v>
          </cell>
        </row>
        <row r="6">
          <cell r="B6" t="str">
            <v>Операционные затраты</v>
          </cell>
        </row>
        <row r="7">
          <cell r="B7" t="str">
            <v>АИИС ОРЭ</v>
          </cell>
        </row>
      </sheetData>
      <sheetData sheetId="1"/>
      <sheetData sheetId="2">
        <row r="1">
          <cell r="C1" t="str">
            <v>CapEx</v>
          </cell>
        </row>
      </sheetData>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V75"/>
  <sheetViews>
    <sheetView tabSelected="1" view="pageBreakPreview" zoomScale="55" zoomScaleNormal="70" zoomScaleSheetLayoutView="55" workbookViewId="0">
      <selection activeCell="T60" sqref="T60"/>
    </sheetView>
  </sheetViews>
  <sheetFormatPr defaultRowHeight="15" outlineLevelRow="1"/>
  <cols>
    <col min="1" max="1" width="13.85546875" customWidth="1"/>
    <col min="2" max="2" width="15.140625" style="1" customWidth="1"/>
    <col min="3" max="3" width="102.85546875" bestFit="1" customWidth="1"/>
    <col min="4" max="7" width="17.5703125" customWidth="1"/>
    <col min="8" max="8" width="16" customWidth="1"/>
    <col min="9" max="9" width="19.28515625" customWidth="1"/>
    <col min="10" max="12" width="16" customWidth="1"/>
    <col min="13" max="13" width="18.28515625" customWidth="1"/>
    <col min="14" max="15" width="16" customWidth="1"/>
    <col min="16" max="16" width="15.85546875" customWidth="1"/>
    <col min="17" max="17" width="19" customWidth="1"/>
    <col min="18" max="18" width="19.28515625" customWidth="1"/>
    <col min="19" max="19" width="20.140625" customWidth="1"/>
    <col min="20" max="20" width="10.5703125" bestFit="1" customWidth="1"/>
    <col min="249" max="249" width="4.85546875" customWidth="1"/>
    <col min="250" max="250" width="26.5703125" customWidth="1"/>
    <col min="251" max="251" width="11.28515625" bestFit="1" customWidth="1"/>
    <col min="252" max="252" width="80.5703125" customWidth="1"/>
    <col min="253" max="253" width="18" customWidth="1"/>
    <col min="254" max="254" width="19.42578125" customWidth="1"/>
    <col min="255" max="255" width="16.140625" bestFit="1" customWidth="1"/>
    <col min="256" max="256" width="18.28515625" customWidth="1"/>
    <col min="257" max="257" width="17.85546875" customWidth="1"/>
    <col min="258" max="258" width="16.140625" bestFit="1" customWidth="1"/>
    <col min="259" max="259" width="17.5703125" customWidth="1"/>
    <col min="260" max="260" width="19.28515625" customWidth="1"/>
    <col min="261" max="261" width="16.140625" bestFit="1" customWidth="1"/>
    <col min="262" max="262" width="18.5703125" customWidth="1"/>
    <col min="263" max="263" width="16.140625" customWidth="1"/>
    <col min="264" max="264" width="18.42578125" bestFit="1" customWidth="1"/>
    <col min="265" max="265" width="25.28515625" bestFit="1" customWidth="1"/>
    <col min="505" max="505" width="4.85546875" customWidth="1"/>
    <col min="506" max="506" width="26.5703125" customWidth="1"/>
    <col min="507" max="507" width="11.28515625" bestFit="1" customWidth="1"/>
    <col min="508" max="508" width="80.5703125" customWidth="1"/>
    <col min="509" max="509" width="18" customWidth="1"/>
    <col min="510" max="510" width="19.42578125" customWidth="1"/>
    <col min="511" max="511" width="16.140625" bestFit="1" customWidth="1"/>
    <col min="512" max="512" width="18.28515625" customWidth="1"/>
    <col min="513" max="513" width="17.85546875" customWidth="1"/>
    <col min="514" max="514" width="16.140625" bestFit="1" customWidth="1"/>
    <col min="515" max="515" width="17.5703125" customWidth="1"/>
    <col min="516" max="516" width="19.28515625" customWidth="1"/>
    <col min="517" max="517" width="16.140625" bestFit="1" customWidth="1"/>
    <col min="518" max="518" width="18.5703125" customWidth="1"/>
    <col min="519" max="519" width="16.140625" customWidth="1"/>
    <col min="520" max="520" width="18.42578125" bestFit="1" customWidth="1"/>
    <col min="521" max="521" width="25.28515625" bestFit="1" customWidth="1"/>
    <col min="761" max="761" width="4.85546875" customWidth="1"/>
    <col min="762" max="762" width="26.5703125" customWidth="1"/>
    <col min="763" max="763" width="11.28515625" bestFit="1" customWidth="1"/>
    <col min="764" max="764" width="80.5703125" customWidth="1"/>
    <col min="765" max="765" width="18" customWidth="1"/>
    <col min="766" max="766" width="19.42578125" customWidth="1"/>
    <col min="767" max="767" width="16.140625" bestFit="1" customWidth="1"/>
    <col min="768" max="768" width="18.28515625" customWidth="1"/>
    <col min="769" max="769" width="17.85546875" customWidth="1"/>
    <col min="770" max="770" width="16.140625" bestFit="1" customWidth="1"/>
    <col min="771" max="771" width="17.5703125" customWidth="1"/>
    <col min="772" max="772" width="19.28515625" customWidth="1"/>
    <col min="773" max="773" width="16.140625" bestFit="1" customWidth="1"/>
    <col min="774" max="774" width="18.5703125" customWidth="1"/>
    <col min="775" max="775" width="16.140625" customWidth="1"/>
    <col min="776" max="776" width="18.42578125" bestFit="1" customWidth="1"/>
    <col min="777" max="777" width="25.28515625" bestFit="1" customWidth="1"/>
    <col min="1017" max="1017" width="4.85546875" customWidth="1"/>
    <col min="1018" max="1018" width="26.5703125" customWidth="1"/>
    <col min="1019" max="1019" width="11.28515625" bestFit="1" customWidth="1"/>
    <col min="1020" max="1020" width="80.5703125" customWidth="1"/>
    <col min="1021" max="1021" width="18" customWidth="1"/>
    <col min="1022" max="1022" width="19.42578125" customWidth="1"/>
    <col min="1023" max="1023" width="16.140625" bestFit="1" customWidth="1"/>
    <col min="1024" max="1024" width="18.28515625" customWidth="1"/>
    <col min="1025" max="1025" width="17.85546875" customWidth="1"/>
    <col min="1026" max="1026" width="16.140625" bestFit="1" customWidth="1"/>
    <col min="1027" max="1027" width="17.5703125" customWidth="1"/>
    <col min="1028" max="1028" width="19.28515625" customWidth="1"/>
    <col min="1029" max="1029" width="16.140625" bestFit="1" customWidth="1"/>
    <col min="1030" max="1030" width="18.5703125" customWidth="1"/>
    <col min="1031" max="1031" width="16.140625" customWidth="1"/>
    <col min="1032" max="1032" width="18.42578125" bestFit="1" customWidth="1"/>
    <col min="1033" max="1033" width="25.28515625" bestFit="1" customWidth="1"/>
    <col min="1273" max="1273" width="4.85546875" customWidth="1"/>
    <col min="1274" max="1274" width="26.5703125" customWidth="1"/>
    <col min="1275" max="1275" width="11.28515625" bestFit="1" customWidth="1"/>
    <col min="1276" max="1276" width="80.5703125" customWidth="1"/>
    <col min="1277" max="1277" width="18" customWidth="1"/>
    <col min="1278" max="1278" width="19.42578125" customWidth="1"/>
    <col min="1279" max="1279" width="16.140625" bestFit="1" customWidth="1"/>
    <col min="1280" max="1280" width="18.28515625" customWidth="1"/>
    <col min="1281" max="1281" width="17.85546875" customWidth="1"/>
    <col min="1282" max="1282" width="16.140625" bestFit="1" customWidth="1"/>
    <col min="1283" max="1283" width="17.5703125" customWidth="1"/>
    <col min="1284" max="1284" width="19.28515625" customWidth="1"/>
    <col min="1285" max="1285" width="16.140625" bestFit="1" customWidth="1"/>
    <col min="1286" max="1286" width="18.5703125" customWidth="1"/>
    <col min="1287" max="1287" width="16.140625" customWidth="1"/>
    <col min="1288" max="1288" width="18.42578125" bestFit="1" customWidth="1"/>
    <col min="1289" max="1289" width="25.28515625" bestFit="1" customWidth="1"/>
    <col min="1529" max="1529" width="4.85546875" customWidth="1"/>
    <col min="1530" max="1530" width="26.5703125" customWidth="1"/>
    <col min="1531" max="1531" width="11.28515625" bestFit="1" customWidth="1"/>
    <col min="1532" max="1532" width="80.5703125" customWidth="1"/>
    <col min="1533" max="1533" width="18" customWidth="1"/>
    <col min="1534" max="1534" width="19.42578125" customWidth="1"/>
    <col min="1535" max="1535" width="16.140625" bestFit="1" customWidth="1"/>
    <col min="1536" max="1536" width="18.28515625" customWidth="1"/>
    <col min="1537" max="1537" width="17.85546875" customWidth="1"/>
    <col min="1538" max="1538" width="16.140625" bestFit="1" customWidth="1"/>
    <col min="1539" max="1539" width="17.5703125" customWidth="1"/>
    <col min="1540" max="1540" width="19.28515625" customWidth="1"/>
    <col min="1541" max="1541" width="16.140625" bestFit="1" customWidth="1"/>
    <col min="1542" max="1542" width="18.5703125" customWidth="1"/>
    <col min="1543" max="1543" width="16.140625" customWidth="1"/>
    <col min="1544" max="1544" width="18.42578125" bestFit="1" customWidth="1"/>
    <col min="1545" max="1545" width="25.28515625" bestFit="1" customWidth="1"/>
    <col min="1785" max="1785" width="4.85546875" customWidth="1"/>
    <col min="1786" max="1786" width="26.5703125" customWidth="1"/>
    <col min="1787" max="1787" width="11.28515625" bestFit="1" customWidth="1"/>
    <col min="1788" max="1788" width="80.5703125" customWidth="1"/>
    <col min="1789" max="1789" width="18" customWidth="1"/>
    <col min="1790" max="1790" width="19.42578125" customWidth="1"/>
    <col min="1791" max="1791" width="16.140625" bestFit="1" customWidth="1"/>
    <col min="1792" max="1792" width="18.28515625" customWidth="1"/>
    <col min="1793" max="1793" width="17.85546875" customWidth="1"/>
    <col min="1794" max="1794" width="16.140625" bestFit="1" customWidth="1"/>
    <col min="1795" max="1795" width="17.5703125" customWidth="1"/>
    <col min="1796" max="1796" width="19.28515625" customWidth="1"/>
    <col min="1797" max="1797" width="16.140625" bestFit="1" customWidth="1"/>
    <col min="1798" max="1798" width="18.5703125" customWidth="1"/>
    <col min="1799" max="1799" width="16.140625" customWidth="1"/>
    <col min="1800" max="1800" width="18.42578125" bestFit="1" customWidth="1"/>
    <col min="1801" max="1801" width="25.28515625" bestFit="1" customWidth="1"/>
    <col min="2041" max="2041" width="4.85546875" customWidth="1"/>
    <col min="2042" max="2042" width="26.5703125" customWidth="1"/>
    <col min="2043" max="2043" width="11.28515625" bestFit="1" customWidth="1"/>
    <col min="2044" max="2044" width="80.5703125" customWidth="1"/>
    <col min="2045" max="2045" width="18" customWidth="1"/>
    <col min="2046" max="2046" width="19.42578125" customWidth="1"/>
    <col min="2047" max="2047" width="16.140625" bestFit="1" customWidth="1"/>
    <col min="2048" max="2048" width="18.28515625" customWidth="1"/>
    <col min="2049" max="2049" width="17.85546875" customWidth="1"/>
    <col min="2050" max="2050" width="16.140625" bestFit="1" customWidth="1"/>
    <col min="2051" max="2051" width="17.5703125" customWidth="1"/>
    <col min="2052" max="2052" width="19.28515625" customWidth="1"/>
    <col min="2053" max="2053" width="16.140625" bestFit="1" customWidth="1"/>
    <col min="2054" max="2054" width="18.5703125" customWidth="1"/>
    <col min="2055" max="2055" width="16.140625" customWidth="1"/>
    <col min="2056" max="2056" width="18.42578125" bestFit="1" customWidth="1"/>
    <col min="2057" max="2057" width="25.28515625" bestFit="1" customWidth="1"/>
    <col min="2297" max="2297" width="4.85546875" customWidth="1"/>
    <col min="2298" max="2298" width="26.5703125" customWidth="1"/>
    <col min="2299" max="2299" width="11.28515625" bestFit="1" customWidth="1"/>
    <col min="2300" max="2300" width="80.5703125" customWidth="1"/>
    <col min="2301" max="2301" width="18" customWidth="1"/>
    <col min="2302" max="2302" width="19.42578125" customWidth="1"/>
    <col min="2303" max="2303" width="16.140625" bestFit="1" customWidth="1"/>
    <col min="2304" max="2304" width="18.28515625" customWidth="1"/>
    <col min="2305" max="2305" width="17.85546875" customWidth="1"/>
    <col min="2306" max="2306" width="16.140625" bestFit="1" customWidth="1"/>
    <col min="2307" max="2307" width="17.5703125" customWidth="1"/>
    <col min="2308" max="2308" width="19.28515625" customWidth="1"/>
    <col min="2309" max="2309" width="16.140625" bestFit="1" customWidth="1"/>
    <col min="2310" max="2310" width="18.5703125" customWidth="1"/>
    <col min="2311" max="2311" width="16.140625" customWidth="1"/>
    <col min="2312" max="2312" width="18.42578125" bestFit="1" customWidth="1"/>
    <col min="2313" max="2313" width="25.28515625" bestFit="1" customWidth="1"/>
    <col min="2553" max="2553" width="4.85546875" customWidth="1"/>
    <col min="2554" max="2554" width="26.5703125" customWidth="1"/>
    <col min="2555" max="2555" width="11.28515625" bestFit="1" customWidth="1"/>
    <col min="2556" max="2556" width="80.5703125" customWidth="1"/>
    <col min="2557" max="2557" width="18" customWidth="1"/>
    <col min="2558" max="2558" width="19.42578125" customWidth="1"/>
    <col min="2559" max="2559" width="16.140625" bestFit="1" customWidth="1"/>
    <col min="2560" max="2560" width="18.28515625" customWidth="1"/>
    <col min="2561" max="2561" width="17.85546875" customWidth="1"/>
    <col min="2562" max="2562" width="16.140625" bestFit="1" customWidth="1"/>
    <col min="2563" max="2563" width="17.5703125" customWidth="1"/>
    <col min="2564" max="2564" width="19.28515625" customWidth="1"/>
    <col min="2565" max="2565" width="16.140625" bestFit="1" customWidth="1"/>
    <col min="2566" max="2566" width="18.5703125" customWidth="1"/>
    <col min="2567" max="2567" width="16.140625" customWidth="1"/>
    <col min="2568" max="2568" width="18.42578125" bestFit="1" customWidth="1"/>
    <col min="2569" max="2569" width="25.28515625" bestFit="1" customWidth="1"/>
    <col min="2809" max="2809" width="4.85546875" customWidth="1"/>
    <col min="2810" max="2810" width="26.5703125" customWidth="1"/>
    <col min="2811" max="2811" width="11.28515625" bestFit="1" customWidth="1"/>
    <col min="2812" max="2812" width="80.5703125" customWidth="1"/>
    <col min="2813" max="2813" width="18" customWidth="1"/>
    <col min="2814" max="2814" width="19.42578125" customWidth="1"/>
    <col min="2815" max="2815" width="16.140625" bestFit="1" customWidth="1"/>
    <col min="2816" max="2816" width="18.28515625" customWidth="1"/>
    <col min="2817" max="2817" width="17.85546875" customWidth="1"/>
    <col min="2818" max="2818" width="16.140625" bestFit="1" customWidth="1"/>
    <col min="2819" max="2819" width="17.5703125" customWidth="1"/>
    <col min="2820" max="2820" width="19.28515625" customWidth="1"/>
    <col min="2821" max="2821" width="16.140625" bestFit="1" customWidth="1"/>
    <col min="2822" max="2822" width="18.5703125" customWidth="1"/>
    <col min="2823" max="2823" width="16.140625" customWidth="1"/>
    <col min="2824" max="2824" width="18.42578125" bestFit="1" customWidth="1"/>
    <col min="2825" max="2825" width="25.28515625" bestFit="1" customWidth="1"/>
    <col min="3065" max="3065" width="4.85546875" customWidth="1"/>
    <col min="3066" max="3066" width="26.5703125" customWidth="1"/>
    <col min="3067" max="3067" width="11.28515625" bestFit="1" customWidth="1"/>
    <col min="3068" max="3068" width="80.5703125" customWidth="1"/>
    <col min="3069" max="3069" width="18" customWidth="1"/>
    <col min="3070" max="3070" width="19.42578125" customWidth="1"/>
    <col min="3071" max="3071" width="16.140625" bestFit="1" customWidth="1"/>
    <col min="3072" max="3072" width="18.28515625" customWidth="1"/>
    <col min="3073" max="3073" width="17.85546875" customWidth="1"/>
    <col min="3074" max="3074" width="16.140625" bestFit="1" customWidth="1"/>
    <col min="3075" max="3075" width="17.5703125" customWidth="1"/>
    <col min="3076" max="3076" width="19.28515625" customWidth="1"/>
    <col min="3077" max="3077" width="16.140625" bestFit="1" customWidth="1"/>
    <col min="3078" max="3078" width="18.5703125" customWidth="1"/>
    <col min="3079" max="3079" width="16.140625" customWidth="1"/>
    <col min="3080" max="3080" width="18.42578125" bestFit="1" customWidth="1"/>
    <col min="3081" max="3081" width="25.28515625" bestFit="1" customWidth="1"/>
    <col min="3321" max="3321" width="4.85546875" customWidth="1"/>
    <col min="3322" max="3322" width="26.5703125" customWidth="1"/>
    <col min="3323" max="3323" width="11.28515625" bestFit="1" customWidth="1"/>
    <col min="3324" max="3324" width="80.5703125" customWidth="1"/>
    <col min="3325" max="3325" width="18" customWidth="1"/>
    <col min="3326" max="3326" width="19.42578125" customWidth="1"/>
    <col min="3327" max="3327" width="16.140625" bestFit="1" customWidth="1"/>
    <col min="3328" max="3328" width="18.28515625" customWidth="1"/>
    <col min="3329" max="3329" width="17.85546875" customWidth="1"/>
    <col min="3330" max="3330" width="16.140625" bestFit="1" customWidth="1"/>
    <col min="3331" max="3331" width="17.5703125" customWidth="1"/>
    <col min="3332" max="3332" width="19.28515625" customWidth="1"/>
    <col min="3333" max="3333" width="16.140625" bestFit="1" customWidth="1"/>
    <col min="3334" max="3334" width="18.5703125" customWidth="1"/>
    <col min="3335" max="3335" width="16.140625" customWidth="1"/>
    <col min="3336" max="3336" width="18.42578125" bestFit="1" customWidth="1"/>
    <col min="3337" max="3337" width="25.28515625" bestFit="1" customWidth="1"/>
    <col min="3577" max="3577" width="4.85546875" customWidth="1"/>
    <col min="3578" max="3578" width="26.5703125" customWidth="1"/>
    <col min="3579" max="3579" width="11.28515625" bestFit="1" customWidth="1"/>
    <col min="3580" max="3580" width="80.5703125" customWidth="1"/>
    <col min="3581" max="3581" width="18" customWidth="1"/>
    <col min="3582" max="3582" width="19.42578125" customWidth="1"/>
    <col min="3583" max="3583" width="16.140625" bestFit="1" customWidth="1"/>
    <col min="3584" max="3584" width="18.28515625" customWidth="1"/>
    <col min="3585" max="3585" width="17.85546875" customWidth="1"/>
    <col min="3586" max="3586" width="16.140625" bestFit="1" customWidth="1"/>
    <col min="3587" max="3587" width="17.5703125" customWidth="1"/>
    <col min="3588" max="3588" width="19.28515625" customWidth="1"/>
    <col min="3589" max="3589" width="16.140625" bestFit="1" customWidth="1"/>
    <col min="3590" max="3590" width="18.5703125" customWidth="1"/>
    <col min="3591" max="3591" width="16.140625" customWidth="1"/>
    <col min="3592" max="3592" width="18.42578125" bestFit="1" customWidth="1"/>
    <col min="3593" max="3593" width="25.28515625" bestFit="1" customWidth="1"/>
    <col min="3833" max="3833" width="4.85546875" customWidth="1"/>
    <col min="3834" max="3834" width="26.5703125" customWidth="1"/>
    <col min="3835" max="3835" width="11.28515625" bestFit="1" customWidth="1"/>
    <col min="3836" max="3836" width="80.5703125" customWidth="1"/>
    <col min="3837" max="3837" width="18" customWidth="1"/>
    <col min="3838" max="3838" width="19.42578125" customWidth="1"/>
    <col min="3839" max="3839" width="16.140625" bestFit="1" customWidth="1"/>
    <col min="3840" max="3840" width="18.28515625" customWidth="1"/>
    <col min="3841" max="3841" width="17.85546875" customWidth="1"/>
    <col min="3842" max="3842" width="16.140625" bestFit="1" customWidth="1"/>
    <col min="3843" max="3843" width="17.5703125" customWidth="1"/>
    <col min="3844" max="3844" width="19.28515625" customWidth="1"/>
    <col min="3845" max="3845" width="16.140625" bestFit="1" customWidth="1"/>
    <col min="3846" max="3846" width="18.5703125" customWidth="1"/>
    <col min="3847" max="3847" width="16.140625" customWidth="1"/>
    <col min="3848" max="3848" width="18.42578125" bestFit="1" customWidth="1"/>
    <col min="3849" max="3849" width="25.28515625" bestFit="1" customWidth="1"/>
    <col min="4089" max="4089" width="4.85546875" customWidth="1"/>
    <col min="4090" max="4090" width="26.5703125" customWidth="1"/>
    <col min="4091" max="4091" width="11.28515625" bestFit="1" customWidth="1"/>
    <col min="4092" max="4092" width="80.5703125" customWidth="1"/>
    <col min="4093" max="4093" width="18" customWidth="1"/>
    <col min="4094" max="4094" width="19.42578125" customWidth="1"/>
    <col min="4095" max="4095" width="16.140625" bestFit="1" customWidth="1"/>
    <col min="4096" max="4096" width="18.28515625" customWidth="1"/>
    <col min="4097" max="4097" width="17.85546875" customWidth="1"/>
    <col min="4098" max="4098" width="16.140625" bestFit="1" customWidth="1"/>
    <col min="4099" max="4099" width="17.5703125" customWidth="1"/>
    <col min="4100" max="4100" width="19.28515625" customWidth="1"/>
    <col min="4101" max="4101" width="16.140625" bestFit="1" customWidth="1"/>
    <col min="4102" max="4102" width="18.5703125" customWidth="1"/>
    <col min="4103" max="4103" width="16.140625" customWidth="1"/>
    <col min="4104" max="4104" width="18.42578125" bestFit="1" customWidth="1"/>
    <col min="4105" max="4105" width="25.28515625" bestFit="1" customWidth="1"/>
    <col min="4345" max="4345" width="4.85546875" customWidth="1"/>
    <col min="4346" max="4346" width="26.5703125" customWidth="1"/>
    <col min="4347" max="4347" width="11.28515625" bestFit="1" customWidth="1"/>
    <col min="4348" max="4348" width="80.5703125" customWidth="1"/>
    <col min="4349" max="4349" width="18" customWidth="1"/>
    <col min="4350" max="4350" width="19.42578125" customWidth="1"/>
    <col min="4351" max="4351" width="16.140625" bestFit="1" customWidth="1"/>
    <col min="4352" max="4352" width="18.28515625" customWidth="1"/>
    <col min="4353" max="4353" width="17.85546875" customWidth="1"/>
    <col min="4354" max="4354" width="16.140625" bestFit="1" customWidth="1"/>
    <col min="4355" max="4355" width="17.5703125" customWidth="1"/>
    <col min="4356" max="4356" width="19.28515625" customWidth="1"/>
    <col min="4357" max="4357" width="16.140625" bestFit="1" customWidth="1"/>
    <col min="4358" max="4358" width="18.5703125" customWidth="1"/>
    <col min="4359" max="4359" width="16.140625" customWidth="1"/>
    <col min="4360" max="4360" width="18.42578125" bestFit="1" customWidth="1"/>
    <col min="4361" max="4361" width="25.28515625" bestFit="1" customWidth="1"/>
    <col min="4601" max="4601" width="4.85546875" customWidth="1"/>
    <col min="4602" max="4602" width="26.5703125" customWidth="1"/>
    <col min="4603" max="4603" width="11.28515625" bestFit="1" customWidth="1"/>
    <col min="4604" max="4604" width="80.5703125" customWidth="1"/>
    <col min="4605" max="4605" width="18" customWidth="1"/>
    <col min="4606" max="4606" width="19.42578125" customWidth="1"/>
    <col min="4607" max="4607" width="16.140625" bestFit="1" customWidth="1"/>
    <col min="4608" max="4608" width="18.28515625" customWidth="1"/>
    <col min="4609" max="4609" width="17.85546875" customWidth="1"/>
    <col min="4610" max="4610" width="16.140625" bestFit="1" customWidth="1"/>
    <col min="4611" max="4611" width="17.5703125" customWidth="1"/>
    <col min="4612" max="4612" width="19.28515625" customWidth="1"/>
    <col min="4613" max="4613" width="16.140625" bestFit="1" customWidth="1"/>
    <col min="4614" max="4614" width="18.5703125" customWidth="1"/>
    <col min="4615" max="4615" width="16.140625" customWidth="1"/>
    <col min="4616" max="4616" width="18.42578125" bestFit="1" customWidth="1"/>
    <col min="4617" max="4617" width="25.28515625" bestFit="1" customWidth="1"/>
    <col min="4857" max="4857" width="4.85546875" customWidth="1"/>
    <col min="4858" max="4858" width="26.5703125" customWidth="1"/>
    <col min="4859" max="4859" width="11.28515625" bestFit="1" customWidth="1"/>
    <col min="4860" max="4860" width="80.5703125" customWidth="1"/>
    <col min="4861" max="4861" width="18" customWidth="1"/>
    <col min="4862" max="4862" width="19.42578125" customWidth="1"/>
    <col min="4863" max="4863" width="16.140625" bestFit="1" customWidth="1"/>
    <col min="4864" max="4864" width="18.28515625" customWidth="1"/>
    <col min="4865" max="4865" width="17.85546875" customWidth="1"/>
    <col min="4866" max="4866" width="16.140625" bestFit="1" customWidth="1"/>
    <col min="4867" max="4867" width="17.5703125" customWidth="1"/>
    <col min="4868" max="4868" width="19.28515625" customWidth="1"/>
    <col min="4869" max="4869" width="16.140625" bestFit="1" customWidth="1"/>
    <col min="4870" max="4870" width="18.5703125" customWidth="1"/>
    <col min="4871" max="4871" width="16.140625" customWidth="1"/>
    <col min="4872" max="4872" width="18.42578125" bestFit="1" customWidth="1"/>
    <col min="4873" max="4873" width="25.28515625" bestFit="1" customWidth="1"/>
    <col min="5113" max="5113" width="4.85546875" customWidth="1"/>
    <col min="5114" max="5114" width="26.5703125" customWidth="1"/>
    <col min="5115" max="5115" width="11.28515625" bestFit="1" customWidth="1"/>
    <col min="5116" max="5116" width="80.5703125" customWidth="1"/>
    <col min="5117" max="5117" width="18" customWidth="1"/>
    <col min="5118" max="5118" width="19.42578125" customWidth="1"/>
    <col min="5119" max="5119" width="16.140625" bestFit="1" customWidth="1"/>
    <col min="5120" max="5120" width="18.28515625" customWidth="1"/>
    <col min="5121" max="5121" width="17.85546875" customWidth="1"/>
    <col min="5122" max="5122" width="16.140625" bestFit="1" customWidth="1"/>
    <col min="5123" max="5123" width="17.5703125" customWidth="1"/>
    <col min="5124" max="5124" width="19.28515625" customWidth="1"/>
    <col min="5125" max="5125" width="16.140625" bestFit="1" customWidth="1"/>
    <col min="5126" max="5126" width="18.5703125" customWidth="1"/>
    <col min="5127" max="5127" width="16.140625" customWidth="1"/>
    <col min="5128" max="5128" width="18.42578125" bestFit="1" customWidth="1"/>
    <col min="5129" max="5129" width="25.28515625" bestFit="1" customWidth="1"/>
    <col min="5369" max="5369" width="4.85546875" customWidth="1"/>
    <col min="5370" max="5370" width="26.5703125" customWidth="1"/>
    <col min="5371" max="5371" width="11.28515625" bestFit="1" customWidth="1"/>
    <col min="5372" max="5372" width="80.5703125" customWidth="1"/>
    <col min="5373" max="5373" width="18" customWidth="1"/>
    <col min="5374" max="5374" width="19.42578125" customWidth="1"/>
    <col min="5375" max="5375" width="16.140625" bestFit="1" customWidth="1"/>
    <col min="5376" max="5376" width="18.28515625" customWidth="1"/>
    <col min="5377" max="5377" width="17.85546875" customWidth="1"/>
    <col min="5378" max="5378" width="16.140625" bestFit="1" customWidth="1"/>
    <col min="5379" max="5379" width="17.5703125" customWidth="1"/>
    <col min="5380" max="5380" width="19.28515625" customWidth="1"/>
    <col min="5381" max="5381" width="16.140625" bestFit="1" customWidth="1"/>
    <col min="5382" max="5382" width="18.5703125" customWidth="1"/>
    <col min="5383" max="5383" width="16.140625" customWidth="1"/>
    <col min="5384" max="5384" width="18.42578125" bestFit="1" customWidth="1"/>
    <col min="5385" max="5385" width="25.28515625" bestFit="1" customWidth="1"/>
    <col min="5625" max="5625" width="4.85546875" customWidth="1"/>
    <col min="5626" max="5626" width="26.5703125" customWidth="1"/>
    <col min="5627" max="5627" width="11.28515625" bestFit="1" customWidth="1"/>
    <col min="5628" max="5628" width="80.5703125" customWidth="1"/>
    <col min="5629" max="5629" width="18" customWidth="1"/>
    <col min="5630" max="5630" width="19.42578125" customWidth="1"/>
    <col min="5631" max="5631" width="16.140625" bestFit="1" customWidth="1"/>
    <col min="5632" max="5632" width="18.28515625" customWidth="1"/>
    <col min="5633" max="5633" width="17.85546875" customWidth="1"/>
    <col min="5634" max="5634" width="16.140625" bestFit="1" customWidth="1"/>
    <col min="5635" max="5635" width="17.5703125" customWidth="1"/>
    <col min="5636" max="5636" width="19.28515625" customWidth="1"/>
    <col min="5637" max="5637" width="16.140625" bestFit="1" customWidth="1"/>
    <col min="5638" max="5638" width="18.5703125" customWidth="1"/>
    <col min="5639" max="5639" width="16.140625" customWidth="1"/>
    <col min="5640" max="5640" width="18.42578125" bestFit="1" customWidth="1"/>
    <col min="5641" max="5641" width="25.28515625" bestFit="1" customWidth="1"/>
    <col min="5881" max="5881" width="4.85546875" customWidth="1"/>
    <col min="5882" max="5882" width="26.5703125" customWidth="1"/>
    <col min="5883" max="5883" width="11.28515625" bestFit="1" customWidth="1"/>
    <col min="5884" max="5884" width="80.5703125" customWidth="1"/>
    <col min="5885" max="5885" width="18" customWidth="1"/>
    <col min="5886" max="5886" width="19.42578125" customWidth="1"/>
    <col min="5887" max="5887" width="16.140625" bestFit="1" customWidth="1"/>
    <col min="5888" max="5888" width="18.28515625" customWidth="1"/>
    <col min="5889" max="5889" width="17.85546875" customWidth="1"/>
    <col min="5890" max="5890" width="16.140625" bestFit="1" customWidth="1"/>
    <col min="5891" max="5891" width="17.5703125" customWidth="1"/>
    <col min="5892" max="5892" width="19.28515625" customWidth="1"/>
    <col min="5893" max="5893" width="16.140625" bestFit="1" customWidth="1"/>
    <col min="5894" max="5894" width="18.5703125" customWidth="1"/>
    <col min="5895" max="5895" width="16.140625" customWidth="1"/>
    <col min="5896" max="5896" width="18.42578125" bestFit="1" customWidth="1"/>
    <col min="5897" max="5897" width="25.28515625" bestFit="1" customWidth="1"/>
    <col min="6137" max="6137" width="4.85546875" customWidth="1"/>
    <col min="6138" max="6138" width="26.5703125" customWidth="1"/>
    <col min="6139" max="6139" width="11.28515625" bestFit="1" customWidth="1"/>
    <col min="6140" max="6140" width="80.5703125" customWidth="1"/>
    <col min="6141" max="6141" width="18" customWidth="1"/>
    <col min="6142" max="6142" width="19.42578125" customWidth="1"/>
    <col min="6143" max="6143" width="16.140625" bestFit="1" customWidth="1"/>
    <col min="6144" max="6144" width="18.28515625" customWidth="1"/>
    <col min="6145" max="6145" width="17.85546875" customWidth="1"/>
    <col min="6146" max="6146" width="16.140625" bestFit="1" customWidth="1"/>
    <col min="6147" max="6147" width="17.5703125" customWidth="1"/>
    <col min="6148" max="6148" width="19.28515625" customWidth="1"/>
    <col min="6149" max="6149" width="16.140625" bestFit="1" customWidth="1"/>
    <col min="6150" max="6150" width="18.5703125" customWidth="1"/>
    <col min="6151" max="6151" width="16.140625" customWidth="1"/>
    <col min="6152" max="6152" width="18.42578125" bestFit="1" customWidth="1"/>
    <col min="6153" max="6153" width="25.28515625" bestFit="1" customWidth="1"/>
    <col min="6393" max="6393" width="4.85546875" customWidth="1"/>
    <col min="6394" max="6394" width="26.5703125" customWidth="1"/>
    <col min="6395" max="6395" width="11.28515625" bestFit="1" customWidth="1"/>
    <col min="6396" max="6396" width="80.5703125" customWidth="1"/>
    <col min="6397" max="6397" width="18" customWidth="1"/>
    <col min="6398" max="6398" width="19.42578125" customWidth="1"/>
    <col min="6399" max="6399" width="16.140625" bestFit="1" customWidth="1"/>
    <col min="6400" max="6400" width="18.28515625" customWidth="1"/>
    <col min="6401" max="6401" width="17.85546875" customWidth="1"/>
    <col min="6402" max="6402" width="16.140625" bestFit="1" customWidth="1"/>
    <col min="6403" max="6403" width="17.5703125" customWidth="1"/>
    <col min="6404" max="6404" width="19.28515625" customWidth="1"/>
    <col min="6405" max="6405" width="16.140625" bestFit="1" customWidth="1"/>
    <col min="6406" max="6406" width="18.5703125" customWidth="1"/>
    <col min="6407" max="6407" width="16.140625" customWidth="1"/>
    <col min="6408" max="6408" width="18.42578125" bestFit="1" customWidth="1"/>
    <col min="6409" max="6409" width="25.28515625" bestFit="1" customWidth="1"/>
    <col min="6649" max="6649" width="4.85546875" customWidth="1"/>
    <col min="6650" max="6650" width="26.5703125" customWidth="1"/>
    <col min="6651" max="6651" width="11.28515625" bestFit="1" customWidth="1"/>
    <col min="6652" max="6652" width="80.5703125" customWidth="1"/>
    <col min="6653" max="6653" width="18" customWidth="1"/>
    <col min="6654" max="6654" width="19.42578125" customWidth="1"/>
    <col min="6655" max="6655" width="16.140625" bestFit="1" customWidth="1"/>
    <col min="6656" max="6656" width="18.28515625" customWidth="1"/>
    <col min="6657" max="6657" width="17.85546875" customWidth="1"/>
    <col min="6658" max="6658" width="16.140625" bestFit="1" customWidth="1"/>
    <col min="6659" max="6659" width="17.5703125" customWidth="1"/>
    <col min="6660" max="6660" width="19.28515625" customWidth="1"/>
    <col min="6661" max="6661" width="16.140625" bestFit="1" customWidth="1"/>
    <col min="6662" max="6662" width="18.5703125" customWidth="1"/>
    <col min="6663" max="6663" width="16.140625" customWidth="1"/>
    <col min="6664" max="6664" width="18.42578125" bestFit="1" customWidth="1"/>
    <col min="6665" max="6665" width="25.28515625" bestFit="1" customWidth="1"/>
    <col min="6905" max="6905" width="4.85546875" customWidth="1"/>
    <col min="6906" max="6906" width="26.5703125" customWidth="1"/>
    <col min="6907" max="6907" width="11.28515625" bestFit="1" customWidth="1"/>
    <col min="6908" max="6908" width="80.5703125" customWidth="1"/>
    <col min="6909" max="6909" width="18" customWidth="1"/>
    <col min="6910" max="6910" width="19.42578125" customWidth="1"/>
    <col min="6911" max="6911" width="16.140625" bestFit="1" customWidth="1"/>
    <col min="6912" max="6912" width="18.28515625" customWidth="1"/>
    <col min="6913" max="6913" width="17.85546875" customWidth="1"/>
    <col min="6914" max="6914" width="16.140625" bestFit="1" customWidth="1"/>
    <col min="6915" max="6915" width="17.5703125" customWidth="1"/>
    <col min="6916" max="6916" width="19.28515625" customWidth="1"/>
    <col min="6917" max="6917" width="16.140625" bestFit="1" customWidth="1"/>
    <col min="6918" max="6918" width="18.5703125" customWidth="1"/>
    <col min="6919" max="6919" width="16.140625" customWidth="1"/>
    <col min="6920" max="6920" width="18.42578125" bestFit="1" customWidth="1"/>
    <col min="6921" max="6921" width="25.28515625" bestFit="1" customWidth="1"/>
    <col min="7161" max="7161" width="4.85546875" customWidth="1"/>
    <col min="7162" max="7162" width="26.5703125" customWidth="1"/>
    <col min="7163" max="7163" width="11.28515625" bestFit="1" customWidth="1"/>
    <col min="7164" max="7164" width="80.5703125" customWidth="1"/>
    <col min="7165" max="7165" width="18" customWidth="1"/>
    <col min="7166" max="7166" width="19.42578125" customWidth="1"/>
    <col min="7167" max="7167" width="16.140625" bestFit="1" customWidth="1"/>
    <col min="7168" max="7168" width="18.28515625" customWidth="1"/>
    <col min="7169" max="7169" width="17.85546875" customWidth="1"/>
    <col min="7170" max="7170" width="16.140625" bestFit="1" customWidth="1"/>
    <col min="7171" max="7171" width="17.5703125" customWidth="1"/>
    <col min="7172" max="7172" width="19.28515625" customWidth="1"/>
    <col min="7173" max="7173" width="16.140625" bestFit="1" customWidth="1"/>
    <col min="7174" max="7174" width="18.5703125" customWidth="1"/>
    <col min="7175" max="7175" width="16.140625" customWidth="1"/>
    <col min="7176" max="7176" width="18.42578125" bestFit="1" customWidth="1"/>
    <col min="7177" max="7177" width="25.28515625" bestFit="1" customWidth="1"/>
    <col min="7417" max="7417" width="4.85546875" customWidth="1"/>
    <col min="7418" max="7418" width="26.5703125" customWidth="1"/>
    <col min="7419" max="7419" width="11.28515625" bestFit="1" customWidth="1"/>
    <col min="7420" max="7420" width="80.5703125" customWidth="1"/>
    <col min="7421" max="7421" width="18" customWidth="1"/>
    <col min="7422" max="7422" width="19.42578125" customWidth="1"/>
    <col min="7423" max="7423" width="16.140625" bestFit="1" customWidth="1"/>
    <col min="7424" max="7424" width="18.28515625" customWidth="1"/>
    <col min="7425" max="7425" width="17.85546875" customWidth="1"/>
    <col min="7426" max="7426" width="16.140625" bestFit="1" customWidth="1"/>
    <col min="7427" max="7427" width="17.5703125" customWidth="1"/>
    <col min="7428" max="7428" width="19.28515625" customWidth="1"/>
    <col min="7429" max="7429" width="16.140625" bestFit="1" customWidth="1"/>
    <col min="7430" max="7430" width="18.5703125" customWidth="1"/>
    <col min="7431" max="7431" width="16.140625" customWidth="1"/>
    <col min="7432" max="7432" width="18.42578125" bestFit="1" customWidth="1"/>
    <col min="7433" max="7433" width="25.28515625" bestFit="1" customWidth="1"/>
    <col min="7673" max="7673" width="4.85546875" customWidth="1"/>
    <col min="7674" max="7674" width="26.5703125" customWidth="1"/>
    <col min="7675" max="7675" width="11.28515625" bestFit="1" customWidth="1"/>
    <col min="7676" max="7676" width="80.5703125" customWidth="1"/>
    <col min="7677" max="7677" width="18" customWidth="1"/>
    <col min="7678" max="7678" width="19.42578125" customWidth="1"/>
    <col min="7679" max="7679" width="16.140625" bestFit="1" customWidth="1"/>
    <col min="7680" max="7680" width="18.28515625" customWidth="1"/>
    <col min="7681" max="7681" width="17.85546875" customWidth="1"/>
    <col min="7682" max="7682" width="16.140625" bestFit="1" customWidth="1"/>
    <col min="7683" max="7683" width="17.5703125" customWidth="1"/>
    <col min="7684" max="7684" width="19.28515625" customWidth="1"/>
    <col min="7685" max="7685" width="16.140625" bestFit="1" customWidth="1"/>
    <col min="7686" max="7686" width="18.5703125" customWidth="1"/>
    <col min="7687" max="7687" width="16.140625" customWidth="1"/>
    <col min="7688" max="7688" width="18.42578125" bestFit="1" customWidth="1"/>
    <col min="7689" max="7689" width="25.28515625" bestFit="1" customWidth="1"/>
    <col min="7929" max="7929" width="4.85546875" customWidth="1"/>
    <col min="7930" max="7930" width="26.5703125" customWidth="1"/>
    <col min="7931" max="7931" width="11.28515625" bestFit="1" customWidth="1"/>
    <col min="7932" max="7932" width="80.5703125" customWidth="1"/>
    <col min="7933" max="7933" width="18" customWidth="1"/>
    <col min="7934" max="7934" width="19.42578125" customWidth="1"/>
    <col min="7935" max="7935" width="16.140625" bestFit="1" customWidth="1"/>
    <col min="7936" max="7936" width="18.28515625" customWidth="1"/>
    <col min="7937" max="7937" width="17.85546875" customWidth="1"/>
    <col min="7938" max="7938" width="16.140625" bestFit="1" customWidth="1"/>
    <col min="7939" max="7939" width="17.5703125" customWidth="1"/>
    <col min="7940" max="7940" width="19.28515625" customWidth="1"/>
    <col min="7941" max="7941" width="16.140625" bestFit="1" customWidth="1"/>
    <col min="7942" max="7942" width="18.5703125" customWidth="1"/>
    <col min="7943" max="7943" width="16.140625" customWidth="1"/>
    <col min="7944" max="7944" width="18.42578125" bestFit="1" customWidth="1"/>
    <col min="7945" max="7945" width="25.28515625" bestFit="1" customWidth="1"/>
    <col min="8185" max="8185" width="4.85546875" customWidth="1"/>
    <col min="8186" max="8186" width="26.5703125" customWidth="1"/>
    <col min="8187" max="8187" width="11.28515625" bestFit="1" customWidth="1"/>
    <col min="8188" max="8188" width="80.5703125" customWidth="1"/>
    <col min="8189" max="8189" width="18" customWidth="1"/>
    <col min="8190" max="8190" width="19.42578125" customWidth="1"/>
    <col min="8191" max="8191" width="16.140625" bestFit="1" customWidth="1"/>
    <col min="8192" max="8192" width="18.28515625" customWidth="1"/>
    <col min="8193" max="8193" width="17.85546875" customWidth="1"/>
    <col min="8194" max="8194" width="16.140625" bestFit="1" customWidth="1"/>
    <col min="8195" max="8195" width="17.5703125" customWidth="1"/>
    <col min="8196" max="8196" width="19.28515625" customWidth="1"/>
    <col min="8197" max="8197" width="16.140625" bestFit="1" customWidth="1"/>
    <col min="8198" max="8198" width="18.5703125" customWidth="1"/>
    <col min="8199" max="8199" width="16.140625" customWidth="1"/>
    <col min="8200" max="8200" width="18.42578125" bestFit="1" customWidth="1"/>
    <col min="8201" max="8201" width="25.28515625" bestFit="1" customWidth="1"/>
    <col min="8441" max="8441" width="4.85546875" customWidth="1"/>
    <col min="8442" max="8442" width="26.5703125" customWidth="1"/>
    <col min="8443" max="8443" width="11.28515625" bestFit="1" customWidth="1"/>
    <col min="8444" max="8444" width="80.5703125" customWidth="1"/>
    <col min="8445" max="8445" width="18" customWidth="1"/>
    <col min="8446" max="8446" width="19.42578125" customWidth="1"/>
    <col min="8447" max="8447" width="16.140625" bestFit="1" customWidth="1"/>
    <col min="8448" max="8448" width="18.28515625" customWidth="1"/>
    <col min="8449" max="8449" width="17.85546875" customWidth="1"/>
    <col min="8450" max="8450" width="16.140625" bestFit="1" customWidth="1"/>
    <col min="8451" max="8451" width="17.5703125" customWidth="1"/>
    <col min="8452" max="8452" width="19.28515625" customWidth="1"/>
    <col min="8453" max="8453" width="16.140625" bestFit="1" customWidth="1"/>
    <col min="8454" max="8454" width="18.5703125" customWidth="1"/>
    <col min="8455" max="8455" width="16.140625" customWidth="1"/>
    <col min="8456" max="8456" width="18.42578125" bestFit="1" customWidth="1"/>
    <col min="8457" max="8457" width="25.28515625" bestFit="1" customWidth="1"/>
    <col min="8697" max="8697" width="4.85546875" customWidth="1"/>
    <col min="8698" max="8698" width="26.5703125" customWidth="1"/>
    <col min="8699" max="8699" width="11.28515625" bestFit="1" customWidth="1"/>
    <col min="8700" max="8700" width="80.5703125" customWidth="1"/>
    <col min="8701" max="8701" width="18" customWidth="1"/>
    <col min="8702" max="8702" width="19.42578125" customWidth="1"/>
    <col min="8703" max="8703" width="16.140625" bestFit="1" customWidth="1"/>
    <col min="8704" max="8704" width="18.28515625" customWidth="1"/>
    <col min="8705" max="8705" width="17.85546875" customWidth="1"/>
    <col min="8706" max="8706" width="16.140625" bestFit="1" customWidth="1"/>
    <col min="8707" max="8707" width="17.5703125" customWidth="1"/>
    <col min="8708" max="8708" width="19.28515625" customWidth="1"/>
    <col min="8709" max="8709" width="16.140625" bestFit="1" customWidth="1"/>
    <col min="8710" max="8710" width="18.5703125" customWidth="1"/>
    <col min="8711" max="8711" width="16.140625" customWidth="1"/>
    <col min="8712" max="8712" width="18.42578125" bestFit="1" customWidth="1"/>
    <col min="8713" max="8713" width="25.28515625" bestFit="1" customWidth="1"/>
    <col min="8953" max="8953" width="4.85546875" customWidth="1"/>
    <col min="8954" max="8954" width="26.5703125" customWidth="1"/>
    <col min="8955" max="8955" width="11.28515625" bestFit="1" customWidth="1"/>
    <col min="8956" max="8956" width="80.5703125" customWidth="1"/>
    <col min="8957" max="8957" width="18" customWidth="1"/>
    <col min="8958" max="8958" width="19.42578125" customWidth="1"/>
    <col min="8959" max="8959" width="16.140625" bestFit="1" customWidth="1"/>
    <col min="8960" max="8960" width="18.28515625" customWidth="1"/>
    <col min="8961" max="8961" width="17.85546875" customWidth="1"/>
    <col min="8962" max="8962" width="16.140625" bestFit="1" customWidth="1"/>
    <col min="8963" max="8963" width="17.5703125" customWidth="1"/>
    <col min="8964" max="8964" width="19.28515625" customWidth="1"/>
    <col min="8965" max="8965" width="16.140625" bestFit="1" customWidth="1"/>
    <col min="8966" max="8966" width="18.5703125" customWidth="1"/>
    <col min="8967" max="8967" width="16.140625" customWidth="1"/>
    <col min="8968" max="8968" width="18.42578125" bestFit="1" customWidth="1"/>
    <col min="8969" max="8969" width="25.28515625" bestFit="1" customWidth="1"/>
    <col min="9209" max="9209" width="4.85546875" customWidth="1"/>
    <col min="9210" max="9210" width="26.5703125" customWidth="1"/>
    <col min="9211" max="9211" width="11.28515625" bestFit="1" customWidth="1"/>
    <col min="9212" max="9212" width="80.5703125" customWidth="1"/>
    <col min="9213" max="9213" width="18" customWidth="1"/>
    <col min="9214" max="9214" width="19.42578125" customWidth="1"/>
    <col min="9215" max="9215" width="16.140625" bestFit="1" customWidth="1"/>
    <col min="9216" max="9216" width="18.28515625" customWidth="1"/>
    <col min="9217" max="9217" width="17.85546875" customWidth="1"/>
    <col min="9218" max="9218" width="16.140625" bestFit="1" customWidth="1"/>
    <col min="9219" max="9219" width="17.5703125" customWidth="1"/>
    <col min="9220" max="9220" width="19.28515625" customWidth="1"/>
    <col min="9221" max="9221" width="16.140625" bestFit="1" customWidth="1"/>
    <col min="9222" max="9222" width="18.5703125" customWidth="1"/>
    <col min="9223" max="9223" width="16.140625" customWidth="1"/>
    <col min="9224" max="9224" width="18.42578125" bestFit="1" customWidth="1"/>
    <col min="9225" max="9225" width="25.28515625" bestFit="1" customWidth="1"/>
    <col min="9465" max="9465" width="4.85546875" customWidth="1"/>
    <col min="9466" max="9466" width="26.5703125" customWidth="1"/>
    <col min="9467" max="9467" width="11.28515625" bestFit="1" customWidth="1"/>
    <col min="9468" max="9468" width="80.5703125" customWidth="1"/>
    <col min="9469" max="9469" width="18" customWidth="1"/>
    <col min="9470" max="9470" width="19.42578125" customWidth="1"/>
    <col min="9471" max="9471" width="16.140625" bestFit="1" customWidth="1"/>
    <col min="9472" max="9472" width="18.28515625" customWidth="1"/>
    <col min="9473" max="9473" width="17.85546875" customWidth="1"/>
    <col min="9474" max="9474" width="16.140625" bestFit="1" customWidth="1"/>
    <col min="9475" max="9475" width="17.5703125" customWidth="1"/>
    <col min="9476" max="9476" width="19.28515625" customWidth="1"/>
    <col min="9477" max="9477" width="16.140625" bestFit="1" customWidth="1"/>
    <col min="9478" max="9478" width="18.5703125" customWidth="1"/>
    <col min="9479" max="9479" width="16.140625" customWidth="1"/>
    <col min="9480" max="9480" width="18.42578125" bestFit="1" customWidth="1"/>
    <col min="9481" max="9481" width="25.28515625" bestFit="1" customWidth="1"/>
    <col min="9721" max="9721" width="4.85546875" customWidth="1"/>
    <col min="9722" max="9722" width="26.5703125" customWidth="1"/>
    <col min="9723" max="9723" width="11.28515625" bestFit="1" customWidth="1"/>
    <col min="9724" max="9724" width="80.5703125" customWidth="1"/>
    <col min="9725" max="9725" width="18" customWidth="1"/>
    <col min="9726" max="9726" width="19.42578125" customWidth="1"/>
    <col min="9727" max="9727" width="16.140625" bestFit="1" customWidth="1"/>
    <col min="9728" max="9728" width="18.28515625" customWidth="1"/>
    <col min="9729" max="9729" width="17.85546875" customWidth="1"/>
    <col min="9730" max="9730" width="16.140625" bestFit="1" customWidth="1"/>
    <col min="9731" max="9731" width="17.5703125" customWidth="1"/>
    <col min="9732" max="9732" width="19.28515625" customWidth="1"/>
    <col min="9733" max="9733" width="16.140625" bestFit="1" customWidth="1"/>
    <col min="9734" max="9734" width="18.5703125" customWidth="1"/>
    <col min="9735" max="9735" width="16.140625" customWidth="1"/>
    <col min="9736" max="9736" width="18.42578125" bestFit="1" customWidth="1"/>
    <col min="9737" max="9737" width="25.28515625" bestFit="1" customWidth="1"/>
    <col min="9977" max="9977" width="4.85546875" customWidth="1"/>
    <col min="9978" max="9978" width="26.5703125" customWidth="1"/>
    <col min="9979" max="9979" width="11.28515625" bestFit="1" customWidth="1"/>
    <col min="9980" max="9980" width="80.5703125" customWidth="1"/>
    <col min="9981" max="9981" width="18" customWidth="1"/>
    <col min="9982" max="9982" width="19.42578125" customWidth="1"/>
    <col min="9983" max="9983" width="16.140625" bestFit="1" customWidth="1"/>
    <col min="9984" max="9984" width="18.28515625" customWidth="1"/>
    <col min="9985" max="9985" width="17.85546875" customWidth="1"/>
    <col min="9986" max="9986" width="16.140625" bestFit="1" customWidth="1"/>
    <col min="9987" max="9987" width="17.5703125" customWidth="1"/>
    <col min="9988" max="9988" width="19.28515625" customWidth="1"/>
    <col min="9989" max="9989" width="16.140625" bestFit="1" customWidth="1"/>
    <col min="9990" max="9990" width="18.5703125" customWidth="1"/>
    <col min="9991" max="9991" width="16.140625" customWidth="1"/>
    <col min="9992" max="9992" width="18.42578125" bestFit="1" customWidth="1"/>
    <col min="9993" max="9993" width="25.28515625" bestFit="1" customWidth="1"/>
    <col min="10233" max="10233" width="4.85546875" customWidth="1"/>
    <col min="10234" max="10234" width="26.5703125" customWidth="1"/>
    <col min="10235" max="10235" width="11.28515625" bestFit="1" customWidth="1"/>
    <col min="10236" max="10236" width="80.5703125" customWidth="1"/>
    <col min="10237" max="10237" width="18" customWidth="1"/>
    <col min="10238" max="10238" width="19.42578125" customWidth="1"/>
    <col min="10239" max="10239" width="16.140625" bestFit="1" customWidth="1"/>
    <col min="10240" max="10240" width="18.28515625" customWidth="1"/>
    <col min="10241" max="10241" width="17.85546875" customWidth="1"/>
    <col min="10242" max="10242" width="16.140625" bestFit="1" customWidth="1"/>
    <col min="10243" max="10243" width="17.5703125" customWidth="1"/>
    <col min="10244" max="10244" width="19.28515625" customWidth="1"/>
    <col min="10245" max="10245" width="16.140625" bestFit="1" customWidth="1"/>
    <col min="10246" max="10246" width="18.5703125" customWidth="1"/>
    <col min="10247" max="10247" width="16.140625" customWidth="1"/>
    <col min="10248" max="10248" width="18.42578125" bestFit="1" customWidth="1"/>
    <col min="10249" max="10249" width="25.28515625" bestFit="1" customWidth="1"/>
    <col min="10489" max="10489" width="4.85546875" customWidth="1"/>
    <col min="10490" max="10490" width="26.5703125" customWidth="1"/>
    <col min="10491" max="10491" width="11.28515625" bestFit="1" customWidth="1"/>
    <col min="10492" max="10492" width="80.5703125" customWidth="1"/>
    <col min="10493" max="10493" width="18" customWidth="1"/>
    <col min="10494" max="10494" width="19.42578125" customWidth="1"/>
    <col min="10495" max="10495" width="16.140625" bestFit="1" customWidth="1"/>
    <col min="10496" max="10496" width="18.28515625" customWidth="1"/>
    <col min="10497" max="10497" width="17.85546875" customWidth="1"/>
    <col min="10498" max="10498" width="16.140625" bestFit="1" customWidth="1"/>
    <col min="10499" max="10499" width="17.5703125" customWidth="1"/>
    <col min="10500" max="10500" width="19.28515625" customWidth="1"/>
    <col min="10501" max="10501" width="16.140625" bestFit="1" customWidth="1"/>
    <col min="10502" max="10502" width="18.5703125" customWidth="1"/>
    <col min="10503" max="10503" width="16.140625" customWidth="1"/>
    <col min="10504" max="10504" width="18.42578125" bestFit="1" customWidth="1"/>
    <col min="10505" max="10505" width="25.28515625" bestFit="1" customWidth="1"/>
    <col min="10745" max="10745" width="4.85546875" customWidth="1"/>
    <col min="10746" max="10746" width="26.5703125" customWidth="1"/>
    <col min="10747" max="10747" width="11.28515625" bestFit="1" customWidth="1"/>
    <col min="10748" max="10748" width="80.5703125" customWidth="1"/>
    <col min="10749" max="10749" width="18" customWidth="1"/>
    <col min="10750" max="10750" width="19.42578125" customWidth="1"/>
    <col min="10751" max="10751" width="16.140625" bestFit="1" customWidth="1"/>
    <col min="10752" max="10752" width="18.28515625" customWidth="1"/>
    <col min="10753" max="10753" width="17.85546875" customWidth="1"/>
    <col min="10754" max="10754" width="16.140625" bestFit="1" customWidth="1"/>
    <col min="10755" max="10755" width="17.5703125" customWidth="1"/>
    <col min="10756" max="10756" width="19.28515625" customWidth="1"/>
    <col min="10757" max="10757" width="16.140625" bestFit="1" customWidth="1"/>
    <col min="10758" max="10758" width="18.5703125" customWidth="1"/>
    <col min="10759" max="10759" width="16.140625" customWidth="1"/>
    <col min="10760" max="10760" width="18.42578125" bestFit="1" customWidth="1"/>
    <col min="10761" max="10761" width="25.28515625" bestFit="1" customWidth="1"/>
    <col min="11001" max="11001" width="4.85546875" customWidth="1"/>
    <col min="11002" max="11002" width="26.5703125" customWidth="1"/>
    <col min="11003" max="11003" width="11.28515625" bestFit="1" customWidth="1"/>
    <col min="11004" max="11004" width="80.5703125" customWidth="1"/>
    <col min="11005" max="11005" width="18" customWidth="1"/>
    <col min="11006" max="11006" width="19.42578125" customWidth="1"/>
    <col min="11007" max="11007" width="16.140625" bestFit="1" customWidth="1"/>
    <col min="11008" max="11008" width="18.28515625" customWidth="1"/>
    <col min="11009" max="11009" width="17.85546875" customWidth="1"/>
    <col min="11010" max="11010" width="16.140625" bestFit="1" customWidth="1"/>
    <col min="11011" max="11011" width="17.5703125" customWidth="1"/>
    <col min="11012" max="11012" width="19.28515625" customWidth="1"/>
    <col min="11013" max="11013" width="16.140625" bestFit="1" customWidth="1"/>
    <col min="11014" max="11014" width="18.5703125" customWidth="1"/>
    <col min="11015" max="11015" width="16.140625" customWidth="1"/>
    <col min="11016" max="11016" width="18.42578125" bestFit="1" customWidth="1"/>
    <col min="11017" max="11017" width="25.28515625" bestFit="1" customWidth="1"/>
    <col min="11257" max="11257" width="4.85546875" customWidth="1"/>
    <col min="11258" max="11258" width="26.5703125" customWidth="1"/>
    <col min="11259" max="11259" width="11.28515625" bestFit="1" customWidth="1"/>
    <col min="11260" max="11260" width="80.5703125" customWidth="1"/>
    <col min="11261" max="11261" width="18" customWidth="1"/>
    <col min="11262" max="11262" width="19.42578125" customWidth="1"/>
    <col min="11263" max="11263" width="16.140625" bestFit="1" customWidth="1"/>
    <col min="11264" max="11264" width="18.28515625" customWidth="1"/>
    <col min="11265" max="11265" width="17.85546875" customWidth="1"/>
    <col min="11266" max="11266" width="16.140625" bestFit="1" customWidth="1"/>
    <col min="11267" max="11267" width="17.5703125" customWidth="1"/>
    <col min="11268" max="11268" width="19.28515625" customWidth="1"/>
    <col min="11269" max="11269" width="16.140625" bestFit="1" customWidth="1"/>
    <col min="11270" max="11270" width="18.5703125" customWidth="1"/>
    <col min="11271" max="11271" width="16.140625" customWidth="1"/>
    <col min="11272" max="11272" width="18.42578125" bestFit="1" customWidth="1"/>
    <col min="11273" max="11273" width="25.28515625" bestFit="1" customWidth="1"/>
    <col min="11513" max="11513" width="4.85546875" customWidth="1"/>
    <col min="11514" max="11514" width="26.5703125" customWidth="1"/>
    <col min="11515" max="11515" width="11.28515625" bestFit="1" customWidth="1"/>
    <col min="11516" max="11516" width="80.5703125" customWidth="1"/>
    <col min="11517" max="11517" width="18" customWidth="1"/>
    <col min="11518" max="11518" width="19.42578125" customWidth="1"/>
    <col min="11519" max="11519" width="16.140625" bestFit="1" customWidth="1"/>
    <col min="11520" max="11520" width="18.28515625" customWidth="1"/>
    <col min="11521" max="11521" width="17.85546875" customWidth="1"/>
    <col min="11522" max="11522" width="16.140625" bestFit="1" customWidth="1"/>
    <col min="11523" max="11523" width="17.5703125" customWidth="1"/>
    <col min="11524" max="11524" width="19.28515625" customWidth="1"/>
    <col min="11525" max="11525" width="16.140625" bestFit="1" customWidth="1"/>
    <col min="11526" max="11526" width="18.5703125" customWidth="1"/>
    <col min="11527" max="11527" width="16.140625" customWidth="1"/>
    <col min="11528" max="11528" width="18.42578125" bestFit="1" customWidth="1"/>
    <col min="11529" max="11529" width="25.28515625" bestFit="1" customWidth="1"/>
    <col min="11769" max="11769" width="4.85546875" customWidth="1"/>
    <col min="11770" max="11770" width="26.5703125" customWidth="1"/>
    <col min="11771" max="11771" width="11.28515625" bestFit="1" customWidth="1"/>
    <col min="11772" max="11772" width="80.5703125" customWidth="1"/>
    <col min="11773" max="11773" width="18" customWidth="1"/>
    <col min="11774" max="11774" width="19.42578125" customWidth="1"/>
    <col min="11775" max="11775" width="16.140625" bestFit="1" customWidth="1"/>
    <col min="11776" max="11776" width="18.28515625" customWidth="1"/>
    <col min="11777" max="11777" width="17.85546875" customWidth="1"/>
    <col min="11778" max="11778" width="16.140625" bestFit="1" customWidth="1"/>
    <col min="11779" max="11779" width="17.5703125" customWidth="1"/>
    <col min="11780" max="11780" width="19.28515625" customWidth="1"/>
    <col min="11781" max="11781" width="16.140625" bestFit="1" customWidth="1"/>
    <col min="11782" max="11782" width="18.5703125" customWidth="1"/>
    <col min="11783" max="11783" width="16.140625" customWidth="1"/>
    <col min="11784" max="11784" width="18.42578125" bestFit="1" customWidth="1"/>
    <col min="11785" max="11785" width="25.28515625" bestFit="1" customWidth="1"/>
    <col min="12025" max="12025" width="4.85546875" customWidth="1"/>
    <col min="12026" max="12026" width="26.5703125" customWidth="1"/>
    <col min="12027" max="12027" width="11.28515625" bestFit="1" customWidth="1"/>
    <col min="12028" max="12028" width="80.5703125" customWidth="1"/>
    <col min="12029" max="12029" width="18" customWidth="1"/>
    <col min="12030" max="12030" width="19.42578125" customWidth="1"/>
    <col min="12031" max="12031" width="16.140625" bestFit="1" customWidth="1"/>
    <col min="12032" max="12032" width="18.28515625" customWidth="1"/>
    <col min="12033" max="12033" width="17.85546875" customWidth="1"/>
    <col min="12034" max="12034" width="16.140625" bestFit="1" customWidth="1"/>
    <col min="12035" max="12035" width="17.5703125" customWidth="1"/>
    <col min="12036" max="12036" width="19.28515625" customWidth="1"/>
    <col min="12037" max="12037" width="16.140625" bestFit="1" customWidth="1"/>
    <col min="12038" max="12038" width="18.5703125" customWidth="1"/>
    <col min="12039" max="12039" width="16.140625" customWidth="1"/>
    <col min="12040" max="12040" width="18.42578125" bestFit="1" customWidth="1"/>
    <col min="12041" max="12041" width="25.28515625" bestFit="1" customWidth="1"/>
    <col min="12281" max="12281" width="4.85546875" customWidth="1"/>
    <col min="12282" max="12282" width="26.5703125" customWidth="1"/>
    <col min="12283" max="12283" width="11.28515625" bestFit="1" customWidth="1"/>
    <col min="12284" max="12284" width="80.5703125" customWidth="1"/>
    <col min="12285" max="12285" width="18" customWidth="1"/>
    <col min="12286" max="12286" width="19.42578125" customWidth="1"/>
    <col min="12287" max="12287" width="16.140625" bestFit="1" customWidth="1"/>
    <col min="12288" max="12288" width="18.28515625" customWidth="1"/>
    <col min="12289" max="12289" width="17.85546875" customWidth="1"/>
    <col min="12290" max="12290" width="16.140625" bestFit="1" customWidth="1"/>
    <col min="12291" max="12291" width="17.5703125" customWidth="1"/>
    <col min="12292" max="12292" width="19.28515625" customWidth="1"/>
    <col min="12293" max="12293" width="16.140625" bestFit="1" customWidth="1"/>
    <col min="12294" max="12294" width="18.5703125" customWidth="1"/>
    <col min="12295" max="12295" width="16.140625" customWidth="1"/>
    <col min="12296" max="12296" width="18.42578125" bestFit="1" customWidth="1"/>
    <col min="12297" max="12297" width="25.28515625" bestFit="1" customWidth="1"/>
    <col min="12537" max="12537" width="4.85546875" customWidth="1"/>
    <col min="12538" max="12538" width="26.5703125" customWidth="1"/>
    <col min="12539" max="12539" width="11.28515625" bestFit="1" customWidth="1"/>
    <col min="12540" max="12540" width="80.5703125" customWidth="1"/>
    <col min="12541" max="12541" width="18" customWidth="1"/>
    <col min="12542" max="12542" width="19.42578125" customWidth="1"/>
    <col min="12543" max="12543" width="16.140625" bestFit="1" customWidth="1"/>
    <col min="12544" max="12544" width="18.28515625" customWidth="1"/>
    <col min="12545" max="12545" width="17.85546875" customWidth="1"/>
    <col min="12546" max="12546" width="16.140625" bestFit="1" customWidth="1"/>
    <col min="12547" max="12547" width="17.5703125" customWidth="1"/>
    <col min="12548" max="12548" width="19.28515625" customWidth="1"/>
    <col min="12549" max="12549" width="16.140625" bestFit="1" customWidth="1"/>
    <col min="12550" max="12550" width="18.5703125" customWidth="1"/>
    <col min="12551" max="12551" width="16.140625" customWidth="1"/>
    <col min="12552" max="12552" width="18.42578125" bestFit="1" customWidth="1"/>
    <col min="12553" max="12553" width="25.28515625" bestFit="1" customWidth="1"/>
    <col min="12793" max="12793" width="4.85546875" customWidth="1"/>
    <col min="12794" max="12794" width="26.5703125" customWidth="1"/>
    <col min="12795" max="12795" width="11.28515625" bestFit="1" customWidth="1"/>
    <col min="12796" max="12796" width="80.5703125" customWidth="1"/>
    <col min="12797" max="12797" width="18" customWidth="1"/>
    <col min="12798" max="12798" width="19.42578125" customWidth="1"/>
    <col min="12799" max="12799" width="16.140625" bestFit="1" customWidth="1"/>
    <col min="12800" max="12800" width="18.28515625" customWidth="1"/>
    <col min="12801" max="12801" width="17.85546875" customWidth="1"/>
    <col min="12802" max="12802" width="16.140625" bestFit="1" customWidth="1"/>
    <col min="12803" max="12803" width="17.5703125" customWidth="1"/>
    <col min="12804" max="12804" width="19.28515625" customWidth="1"/>
    <col min="12805" max="12805" width="16.140625" bestFit="1" customWidth="1"/>
    <col min="12806" max="12806" width="18.5703125" customWidth="1"/>
    <col min="12807" max="12807" width="16.140625" customWidth="1"/>
    <col min="12808" max="12808" width="18.42578125" bestFit="1" customWidth="1"/>
    <col min="12809" max="12809" width="25.28515625" bestFit="1" customWidth="1"/>
    <col min="13049" max="13049" width="4.85546875" customWidth="1"/>
    <col min="13050" max="13050" width="26.5703125" customWidth="1"/>
    <col min="13051" max="13051" width="11.28515625" bestFit="1" customWidth="1"/>
    <col min="13052" max="13052" width="80.5703125" customWidth="1"/>
    <col min="13053" max="13053" width="18" customWidth="1"/>
    <col min="13054" max="13054" width="19.42578125" customWidth="1"/>
    <col min="13055" max="13055" width="16.140625" bestFit="1" customWidth="1"/>
    <col min="13056" max="13056" width="18.28515625" customWidth="1"/>
    <col min="13057" max="13057" width="17.85546875" customWidth="1"/>
    <col min="13058" max="13058" width="16.140625" bestFit="1" customWidth="1"/>
    <col min="13059" max="13059" width="17.5703125" customWidth="1"/>
    <col min="13060" max="13060" width="19.28515625" customWidth="1"/>
    <col min="13061" max="13061" width="16.140625" bestFit="1" customWidth="1"/>
    <col min="13062" max="13062" width="18.5703125" customWidth="1"/>
    <col min="13063" max="13063" width="16.140625" customWidth="1"/>
    <col min="13064" max="13064" width="18.42578125" bestFit="1" customWidth="1"/>
    <col min="13065" max="13065" width="25.28515625" bestFit="1" customWidth="1"/>
    <col min="13305" max="13305" width="4.85546875" customWidth="1"/>
    <col min="13306" max="13306" width="26.5703125" customWidth="1"/>
    <col min="13307" max="13307" width="11.28515625" bestFit="1" customWidth="1"/>
    <col min="13308" max="13308" width="80.5703125" customWidth="1"/>
    <col min="13309" max="13309" width="18" customWidth="1"/>
    <col min="13310" max="13310" width="19.42578125" customWidth="1"/>
    <col min="13311" max="13311" width="16.140625" bestFit="1" customWidth="1"/>
    <col min="13312" max="13312" width="18.28515625" customWidth="1"/>
    <col min="13313" max="13313" width="17.85546875" customWidth="1"/>
    <col min="13314" max="13314" width="16.140625" bestFit="1" customWidth="1"/>
    <col min="13315" max="13315" width="17.5703125" customWidth="1"/>
    <col min="13316" max="13316" width="19.28515625" customWidth="1"/>
    <col min="13317" max="13317" width="16.140625" bestFit="1" customWidth="1"/>
    <col min="13318" max="13318" width="18.5703125" customWidth="1"/>
    <col min="13319" max="13319" width="16.140625" customWidth="1"/>
    <col min="13320" max="13320" width="18.42578125" bestFit="1" customWidth="1"/>
    <col min="13321" max="13321" width="25.28515625" bestFit="1" customWidth="1"/>
    <col min="13561" max="13561" width="4.85546875" customWidth="1"/>
    <col min="13562" max="13562" width="26.5703125" customWidth="1"/>
    <col min="13563" max="13563" width="11.28515625" bestFit="1" customWidth="1"/>
    <col min="13564" max="13564" width="80.5703125" customWidth="1"/>
    <col min="13565" max="13565" width="18" customWidth="1"/>
    <col min="13566" max="13566" width="19.42578125" customWidth="1"/>
    <col min="13567" max="13567" width="16.140625" bestFit="1" customWidth="1"/>
    <col min="13568" max="13568" width="18.28515625" customWidth="1"/>
    <col min="13569" max="13569" width="17.85546875" customWidth="1"/>
    <col min="13570" max="13570" width="16.140625" bestFit="1" customWidth="1"/>
    <col min="13571" max="13571" width="17.5703125" customWidth="1"/>
    <col min="13572" max="13572" width="19.28515625" customWidth="1"/>
    <col min="13573" max="13573" width="16.140625" bestFit="1" customWidth="1"/>
    <col min="13574" max="13574" width="18.5703125" customWidth="1"/>
    <col min="13575" max="13575" width="16.140625" customWidth="1"/>
    <col min="13576" max="13576" width="18.42578125" bestFit="1" customWidth="1"/>
    <col min="13577" max="13577" width="25.28515625" bestFit="1" customWidth="1"/>
    <col min="13817" max="13817" width="4.85546875" customWidth="1"/>
    <col min="13818" max="13818" width="26.5703125" customWidth="1"/>
    <col min="13819" max="13819" width="11.28515625" bestFit="1" customWidth="1"/>
    <col min="13820" max="13820" width="80.5703125" customWidth="1"/>
    <col min="13821" max="13821" width="18" customWidth="1"/>
    <col min="13822" max="13822" width="19.42578125" customWidth="1"/>
    <col min="13823" max="13823" width="16.140625" bestFit="1" customWidth="1"/>
    <col min="13824" max="13824" width="18.28515625" customWidth="1"/>
    <col min="13825" max="13825" width="17.85546875" customWidth="1"/>
    <col min="13826" max="13826" width="16.140625" bestFit="1" customWidth="1"/>
    <col min="13827" max="13827" width="17.5703125" customWidth="1"/>
    <col min="13828" max="13828" width="19.28515625" customWidth="1"/>
    <col min="13829" max="13829" width="16.140625" bestFit="1" customWidth="1"/>
    <col min="13830" max="13830" width="18.5703125" customWidth="1"/>
    <col min="13831" max="13831" width="16.140625" customWidth="1"/>
    <col min="13832" max="13832" width="18.42578125" bestFit="1" customWidth="1"/>
    <col min="13833" max="13833" width="25.28515625" bestFit="1" customWidth="1"/>
    <col min="14073" max="14073" width="4.85546875" customWidth="1"/>
    <col min="14074" max="14074" width="26.5703125" customWidth="1"/>
    <col min="14075" max="14075" width="11.28515625" bestFit="1" customWidth="1"/>
    <col min="14076" max="14076" width="80.5703125" customWidth="1"/>
    <col min="14077" max="14077" width="18" customWidth="1"/>
    <col min="14078" max="14078" width="19.42578125" customWidth="1"/>
    <col min="14079" max="14079" width="16.140625" bestFit="1" customWidth="1"/>
    <col min="14080" max="14080" width="18.28515625" customWidth="1"/>
    <col min="14081" max="14081" width="17.85546875" customWidth="1"/>
    <col min="14082" max="14082" width="16.140625" bestFit="1" customWidth="1"/>
    <col min="14083" max="14083" width="17.5703125" customWidth="1"/>
    <col min="14084" max="14084" width="19.28515625" customWidth="1"/>
    <col min="14085" max="14085" width="16.140625" bestFit="1" customWidth="1"/>
    <col min="14086" max="14086" width="18.5703125" customWidth="1"/>
    <col min="14087" max="14087" width="16.140625" customWidth="1"/>
    <col min="14088" max="14088" width="18.42578125" bestFit="1" customWidth="1"/>
    <col min="14089" max="14089" width="25.28515625" bestFit="1" customWidth="1"/>
    <col min="14329" max="14329" width="4.85546875" customWidth="1"/>
    <col min="14330" max="14330" width="26.5703125" customWidth="1"/>
    <col min="14331" max="14331" width="11.28515625" bestFit="1" customWidth="1"/>
    <col min="14332" max="14332" width="80.5703125" customWidth="1"/>
    <col min="14333" max="14333" width="18" customWidth="1"/>
    <col min="14334" max="14334" width="19.42578125" customWidth="1"/>
    <col min="14335" max="14335" width="16.140625" bestFit="1" customWidth="1"/>
    <col min="14336" max="14336" width="18.28515625" customWidth="1"/>
    <col min="14337" max="14337" width="17.85546875" customWidth="1"/>
    <col min="14338" max="14338" width="16.140625" bestFit="1" customWidth="1"/>
    <col min="14339" max="14339" width="17.5703125" customWidth="1"/>
    <col min="14340" max="14340" width="19.28515625" customWidth="1"/>
    <col min="14341" max="14341" width="16.140625" bestFit="1" customWidth="1"/>
    <col min="14342" max="14342" width="18.5703125" customWidth="1"/>
    <col min="14343" max="14343" width="16.140625" customWidth="1"/>
    <col min="14344" max="14344" width="18.42578125" bestFit="1" customWidth="1"/>
    <col min="14345" max="14345" width="25.28515625" bestFit="1" customWidth="1"/>
    <col min="14585" max="14585" width="4.85546875" customWidth="1"/>
    <col min="14586" max="14586" width="26.5703125" customWidth="1"/>
    <col min="14587" max="14587" width="11.28515625" bestFit="1" customWidth="1"/>
    <col min="14588" max="14588" width="80.5703125" customWidth="1"/>
    <col min="14589" max="14589" width="18" customWidth="1"/>
    <col min="14590" max="14590" width="19.42578125" customWidth="1"/>
    <col min="14591" max="14591" width="16.140625" bestFit="1" customWidth="1"/>
    <col min="14592" max="14592" width="18.28515625" customWidth="1"/>
    <col min="14593" max="14593" width="17.85546875" customWidth="1"/>
    <col min="14594" max="14594" width="16.140625" bestFit="1" customWidth="1"/>
    <col min="14595" max="14595" width="17.5703125" customWidth="1"/>
    <col min="14596" max="14596" width="19.28515625" customWidth="1"/>
    <col min="14597" max="14597" width="16.140625" bestFit="1" customWidth="1"/>
    <col min="14598" max="14598" width="18.5703125" customWidth="1"/>
    <col min="14599" max="14599" width="16.140625" customWidth="1"/>
    <col min="14600" max="14600" width="18.42578125" bestFit="1" customWidth="1"/>
    <col min="14601" max="14601" width="25.28515625" bestFit="1" customWidth="1"/>
    <col min="14841" max="14841" width="4.85546875" customWidth="1"/>
    <col min="14842" max="14842" width="26.5703125" customWidth="1"/>
    <col min="14843" max="14843" width="11.28515625" bestFit="1" customWidth="1"/>
    <col min="14844" max="14844" width="80.5703125" customWidth="1"/>
    <col min="14845" max="14845" width="18" customWidth="1"/>
    <col min="14846" max="14846" width="19.42578125" customWidth="1"/>
    <col min="14847" max="14847" width="16.140625" bestFit="1" customWidth="1"/>
    <col min="14848" max="14848" width="18.28515625" customWidth="1"/>
    <col min="14849" max="14849" width="17.85546875" customWidth="1"/>
    <col min="14850" max="14850" width="16.140625" bestFit="1" customWidth="1"/>
    <col min="14851" max="14851" width="17.5703125" customWidth="1"/>
    <col min="14852" max="14852" width="19.28515625" customWidth="1"/>
    <col min="14853" max="14853" width="16.140625" bestFit="1" customWidth="1"/>
    <col min="14854" max="14854" width="18.5703125" customWidth="1"/>
    <col min="14855" max="14855" width="16.140625" customWidth="1"/>
    <col min="14856" max="14856" width="18.42578125" bestFit="1" customWidth="1"/>
    <col min="14857" max="14857" width="25.28515625" bestFit="1" customWidth="1"/>
    <col min="15097" max="15097" width="4.85546875" customWidth="1"/>
    <col min="15098" max="15098" width="26.5703125" customWidth="1"/>
    <col min="15099" max="15099" width="11.28515625" bestFit="1" customWidth="1"/>
    <col min="15100" max="15100" width="80.5703125" customWidth="1"/>
    <col min="15101" max="15101" width="18" customWidth="1"/>
    <col min="15102" max="15102" width="19.42578125" customWidth="1"/>
    <col min="15103" max="15103" width="16.140625" bestFit="1" customWidth="1"/>
    <col min="15104" max="15104" width="18.28515625" customWidth="1"/>
    <col min="15105" max="15105" width="17.85546875" customWidth="1"/>
    <col min="15106" max="15106" width="16.140625" bestFit="1" customWidth="1"/>
    <col min="15107" max="15107" width="17.5703125" customWidth="1"/>
    <col min="15108" max="15108" width="19.28515625" customWidth="1"/>
    <col min="15109" max="15109" width="16.140625" bestFit="1" customWidth="1"/>
    <col min="15110" max="15110" width="18.5703125" customWidth="1"/>
    <col min="15111" max="15111" width="16.140625" customWidth="1"/>
    <col min="15112" max="15112" width="18.42578125" bestFit="1" customWidth="1"/>
    <col min="15113" max="15113" width="25.28515625" bestFit="1" customWidth="1"/>
    <col min="15353" max="15353" width="4.85546875" customWidth="1"/>
    <col min="15354" max="15354" width="26.5703125" customWidth="1"/>
    <col min="15355" max="15355" width="11.28515625" bestFit="1" customWidth="1"/>
    <col min="15356" max="15356" width="80.5703125" customWidth="1"/>
    <col min="15357" max="15357" width="18" customWidth="1"/>
    <col min="15358" max="15358" width="19.42578125" customWidth="1"/>
    <col min="15359" max="15359" width="16.140625" bestFit="1" customWidth="1"/>
    <col min="15360" max="15360" width="18.28515625" customWidth="1"/>
    <col min="15361" max="15361" width="17.85546875" customWidth="1"/>
    <col min="15362" max="15362" width="16.140625" bestFit="1" customWidth="1"/>
    <col min="15363" max="15363" width="17.5703125" customWidth="1"/>
    <col min="15364" max="15364" width="19.28515625" customWidth="1"/>
    <col min="15365" max="15365" width="16.140625" bestFit="1" customWidth="1"/>
    <col min="15366" max="15366" width="18.5703125" customWidth="1"/>
    <col min="15367" max="15367" width="16.140625" customWidth="1"/>
    <col min="15368" max="15368" width="18.42578125" bestFit="1" customWidth="1"/>
    <col min="15369" max="15369" width="25.28515625" bestFit="1" customWidth="1"/>
    <col min="15609" max="15609" width="4.85546875" customWidth="1"/>
    <col min="15610" max="15610" width="26.5703125" customWidth="1"/>
    <col min="15611" max="15611" width="11.28515625" bestFit="1" customWidth="1"/>
    <col min="15612" max="15612" width="80.5703125" customWidth="1"/>
    <col min="15613" max="15613" width="18" customWidth="1"/>
    <col min="15614" max="15614" width="19.42578125" customWidth="1"/>
    <col min="15615" max="15615" width="16.140625" bestFit="1" customWidth="1"/>
    <col min="15616" max="15616" width="18.28515625" customWidth="1"/>
    <col min="15617" max="15617" width="17.85546875" customWidth="1"/>
    <col min="15618" max="15618" width="16.140625" bestFit="1" customWidth="1"/>
    <col min="15619" max="15619" width="17.5703125" customWidth="1"/>
    <col min="15620" max="15620" width="19.28515625" customWidth="1"/>
    <col min="15621" max="15621" width="16.140625" bestFit="1" customWidth="1"/>
    <col min="15622" max="15622" width="18.5703125" customWidth="1"/>
    <col min="15623" max="15623" width="16.140625" customWidth="1"/>
    <col min="15624" max="15624" width="18.42578125" bestFit="1" customWidth="1"/>
    <col min="15625" max="15625" width="25.28515625" bestFit="1" customWidth="1"/>
    <col min="15865" max="15865" width="4.85546875" customWidth="1"/>
    <col min="15866" max="15866" width="26.5703125" customWidth="1"/>
    <col min="15867" max="15867" width="11.28515625" bestFit="1" customWidth="1"/>
    <col min="15868" max="15868" width="80.5703125" customWidth="1"/>
    <col min="15869" max="15869" width="18" customWidth="1"/>
    <col min="15870" max="15870" width="19.42578125" customWidth="1"/>
    <col min="15871" max="15871" width="16.140625" bestFit="1" customWidth="1"/>
    <col min="15872" max="15872" width="18.28515625" customWidth="1"/>
    <col min="15873" max="15873" width="17.85546875" customWidth="1"/>
    <col min="15874" max="15874" width="16.140625" bestFit="1" customWidth="1"/>
    <col min="15875" max="15875" width="17.5703125" customWidth="1"/>
    <col min="15876" max="15876" width="19.28515625" customWidth="1"/>
    <col min="15877" max="15877" width="16.140625" bestFit="1" customWidth="1"/>
    <col min="15878" max="15878" width="18.5703125" customWidth="1"/>
    <col min="15879" max="15879" width="16.140625" customWidth="1"/>
    <col min="15880" max="15880" width="18.42578125" bestFit="1" customWidth="1"/>
    <col min="15881" max="15881" width="25.28515625" bestFit="1" customWidth="1"/>
    <col min="16121" max="16121" width="4.85546875" customWidth="1"/>
    <col min="16122" max="16122" width="26.5703125" customWidth="1"/>
    <col min="16123" max="16123" width="11.28515625" bestFit="1" customWidth="1"/>
    <col min="16124" max="16124" width="80.5703125" customWidth="1"/>
    <col min="16125" max="16125" width="18" customWidth="1"/>
    <col min="16126" max="16126" width="19.42578125" customWidth="1"/>
    <col min="16127" max="16127" width="16.140625" bestFit="1" customWidth="1"/>
    <col min="16128" max="16128" width="18.28515625" customWidth="1"/>
    <col min="16129" max="16129" width="17.85546875" customWidth="1"/>
    <col min="16130" max="16130" width="16.140625" bestFit="1" customWidth="1"/>
    <col min="16131" max="16131" width="17.5703125" customWidth="1"/>
    <col min="16132" max="16132" width="19.28515625" customWidth="1"/>
    <col min="16133" max="16133" width="16.140625" bestFit="1" customWidth="1"/>
    <col min="16134" max="16134" width="18.5703125" customWidth="1"/>
    <col min="16135" max="16135" width="16.140625" customWidth="1"/>
    <col min="16136" max="16136" width="18.42578125" bestFit="1" customWidth="1"/>
    <col min="16137" max="16137" width="25.28515625" bestFit="1" customWidth="1"/>
  </cols>
  <sheetData>
    <row r="1" spans="1:22" ht="15" customHeight="1">
      <c r="B1" s="8"/>
      <c r="C1" s="6"/>
      <c r="D1" s="6"/>
      <c r="E1" s="6"/>
      <c r="F1" s="6"/>
      <c r="G1" s="6"/>
      <c r="H1" s="6"/>
      <c r="I1" s="6"/>
      <c r="J1" s="6"/>
      <c r="K1" s="6"/>
      <c r="L1" s="6"/>
      <c r="M1" s="6"/>
      <c r="N1" s="6"/>
      <c r="O1" s="6"/>
      <c r="P1" s="6"/>
      <c r="Q1" s="6"/>
      <c r="R1" s="6"/>
      <c r="S1" s="6"/>
    </row>
    <row r="2" spans="1:22" ht="18.75">
      <c r="B2" s="8"/>
      <c r="C2" s="6"/>
      <c r="D2" s="6"/>
      <c r="E2" s="6"/>
      <c r="F2" s="6"/>
      <c r="G2" s="6"/>
      <c r="H2" s="6"/>
      <c r="I2" s="6"/>
      <c r="J2" s="2"/>
      <c r="K2" s="6"/>
      <c r="L2" s="6"/>
      <c r="M2" s="6"/>
      <c r="N2" s="204" t="s">
        <v>0</v>
      </c>
      <c r="O2" s="204"/>
      <c r="P2" s="204"/>
      <c r="Q2" s="204"/>
      <c r="R2" s="204"/>
      <c r="S2" s="17"/>
    </row>
    <row r="3" spans="1:22" ht="33" customHeight="1">
      <c r="B3" s="8"/>
      <c r="C3" s="6"/>
      <c r="D3" s="6"/>
      <c r="E3" s="6"/>
      <c r="F3" s="6"/>
      <c r="G3" s="6"/>
      <c r="H3" s="6"/>
      <c r="I3" s="6"/>
      <c r="J3" s="2"/>
      <c r="K3" s="6"/>
      <c r="L3" s="6"/>
      <c r="M3" s="6"/>
      <c r="N3" s="204" t="s">
        <v>33</v>
      </c>
      <c r="O3" s="204"/>
      <c r="P3" s="204"/>
      <c r="Q3" s="204"/>
      <c r="R3" s="204"/>
      <c r="S3" s="17"/>
    </row>
    <row r="4" spans="1:22" ht="30" customHeight="1">
      <c r="B4" s="8"/>
      <c r="C4" s="6"/>
      <c r="D4" s="6"/>
      <c r="E4" s="6"/>
      <c r="F4" s="6"/>
      <c r="G4" s="6"/>
      <c r="H4" s="6"/>
      <c r="I4" s="6"/>
      <c r="J4" s="2"/>
      <c r="K4" s="6"/>
      <c r="L4" s="6"/>
      <c r="M4" s="6"/>
      <c r="N4" s="204" t="s">
        <v>34</v>
      </c>
      <c r="O4" s="204"/>
      <c r="P4" s="204"/>
      <c r="Q4" s="204"/>
      <c r="R4" s="204"/>
      <c r="S4" s="17"/>
    </row>
    <row r="5" spans="1:22" ht="39" customHeight="1">
      <c r="B5" s="8"/>
      <c r="C5" s="6"/>
      <c r="D5" s="6"/>
      <c r="E5" s="6"/>
      <c r="F5" s="6"/>
      <c r="G5" s="6"/>
      <c r="H5" s="30"/>
      <c r="I5" s="30"/>
      <c r="J5" s="38"/>
      <c r="K5" s="6"/>
      <c r="L5" s="6"/>
      <c r="M5" s="6"/>
      <c r="N5" s="205" t="s">
        <v>35</v>
      </c>
      <c r="O5" s="205"/>
      <c r="P5" s="205"/>
      <c r="Q5" s="205"/>
      <c r="R5" s="205"/>
      <c r="S5" s="18"/>
    </row>
    <row r="6" spans="1:22" ht="31.15" customHeight="1">
      <c r="B6" s="8"/>
      <c r="C6" s="6"/>
      <c r="D6" s="6"/>
      <c r="E6" s="6"/>
      <c r="F6" s="6"/>
      <c r="G6" s="6"/>
      <c r="H6" s="6"/>
      <c r="I6" s="6"/>
      <c r="J6" s="6"/>
      <c r="K6" s="6"/>
      <c r="L6" s="37"/>
      <c r="M6" s="6"/>
      <c r="N6" s="6"/>
      <c r="O6" s="6"/>
      <c r="P6" s="6"/>
      <c r="Q6" s="200" t="s">
        <v>32</v>
      </c>
      <c r="R6" s="200"/>
      <c r="S6" s="6"/>
    </row>
    <row r="7" spans="1:22" ht="30.6" customHeight="1">
      <c r="B7" s="206" t="s">
        <v>160</v>
      </c>
      <c r="C7" s="207"/>
      <c r="D7" s="207"/>
      <c r="E7" s="207"/>
      <c r="F7" s="207"/>
      <c r="G7" s="207"/>
      <c r="H7" s="207"/>
      <c r="I7" s="207"/>
      <c r="J7" s="207"/>
      <c r="K7" s="207"/>
      <c r="L7" s="207"/>
      <c r="M7" s="207"/>
      <c r="N7" s="207"/>
      <c r="O7" s="207"/>
      <c r="P7" s="207"/>
      <c r="Q7" s="207"/>
      <c r="R7" s="207"/>
      <c r="S7" s="16"/>
    </row>
    <row r="8" spans="1:22" ht="22.9" customHeight="1">
      <c r="B8" s="15"/>
      <c r="C8" s="15"/>
      <c r="D8" s="15"/>
      <c r="E8" s="215" t="s">
        <v>37</v>
      </c>
      <c r="F8" s="215"/>
      <c r="G8" s="215"/>
      <c r="H8" s="215"/>
      <c r="I8" s="215"/>
      <c r="J8" s="15"/>
      <c r="K8" s="16"/>
      <c r="L8" s="15"/>
      <c r="M8" s="15"/>
      <c r="N8" s="15"/>
      <c r="O8" s="16"/>
      <c r="P8" s="15"/>
      <c r="Q8" s="15"/>
      <c r="R8" s="15"/>
      <c r="S8" s="16"/>
    </row>
    <row r="9" spans="1:22" ht="30.6" customHeight="1" thickBot="1">
      <c r="B9" s="8"/>
      <c r="C9" s="6"/>
      <c r="D9" s="6"/>
      <c r="E9" s="6"/>
      <c r="F9" s="6"/>
      <c r="G9" s="6"/>
      <c r="H9" s="6"/>
      <c r="I9" s="6"/>
      <c r="J9" s="6"/>
      <c r="K9" s="6"/>
      <c r="L9" s="6"/>
      <c r="M9" s="6"/>
      <c r="N9" s="6"/>
      <c r="O9" s="6"/>
      <c r="P9" s="6"/>
      <c r="Q9" s="6"/>
      <c r="R9" s="6"/>
      <c r="S9" s="6"/>
    </row>
    <row r="10" spans="1:22" ht="37.15" customHeight="1">
      <c r="A10" s="208" t="s">
        <v>73</v>
      </c>
      <c r="B10" s="208" t="s">
        <v>1</v>
      </c>
      <c r="C10" s="208" t="s">
        <v>2</v>
      </c>
      <c r="D10" s="219" t="s">
        <v>52</v>
      </c>
      <c r="E10" s="220"/>
      <c r="F10" s="220"/>
      <c r="G10" s="221"/>
      <c r="H10" s="219" t="s">
        <v>53</v>
      </c>
      <c r="I10" s="220"/>
      <c r="J10" s="220"/>
      <c r="K10" s="221"/>
      <c r="L10" s="219" t="s">
        <v>57</v>
      </c>
      <c r="M10" s="220"/>
      <c r="N10" s="220"/>
      <c r="O10" s="221"/>
      <c r="P10" s="216" t="s">
        <v>3</v>
      </c>
      <c r="Q10" s="217"/>
      <c r="R10" s="217"/>
      <c r="S10" s="218"/>
    </row>
    <row r="11" spans="1:22" ht="18.75" customHeight="1">
      <c r="A11" s="209"/>
      <c r="B11" s="209"/>
      <c r="C11" s="209"/>
      <c r="D11" s="211" t="s">
        <v>85</v>
      </c>
      <c r="E11" s="213" t="s">
        <v>150</v>
      </c>
      <c r="F11" s="213" t="s">
        <v>31</v>
      </c>
      <c r="G11" s="222" t="s">
        <v>48</v>
      </c>
      <c r="H11" s="211" t="s">
        <v>166</v>
      </c>
      <c r="I11" s="213" t="s">
        <v>150</v>
      </c>
      <c r="J11" s="213" t="s">
        <v>31</v>
      </c>
      <c r="K11" s="222" t="s">
        <v>48</v>
      </c>
      <c r="L11" s="211" t="s">
        <v>226</v>
      </c>
      <c r="M11" s="213" t="s">
        <v>150</v>
      </c>
      <c r="N11" s="213" t="s">
        <v>31</v>
      </c>
      <c r="O11" s="222" t="s">
        <v>48</v>
      </c>
      <c r="P11" s="211" t="s">
        <v>166</v>
      </c>
      <c r="Q11" s="213" t="s">
        <v>24</v>
      </c>
      <c r="R11" s="213" t="s">
        <v>31</v>
      </c>
      <c r="S11" s="222" t="s">
        <v>48</v>
      </c>
    </row>
    <row r="12" spans="1:22" ht="15" customHeight="1">
      <c r="A12" s="209"/>
      <c r="B12" s="209"/>
      <c r="C12" s="209"/>
      <c r="D12" s="211"/>
      <c r="E12" s="213"/>
      <c r="F12" s="213"/>
      <c r="G12" s="222"/>
      <c r="H12" s="211"/>
      <c r="I12" s="213"/>
      <c r="J12" s="213"/>
      <c r="K12" s="222"/>
      <c r="L12" s="211"/>
      <c r="M12" s="213"/>
      <c r="N12" s="213"/>
      <c r="O12" s="222"/>
      <c r="P12" s="211"/>
      <c r="Q12" s="213"/>
      <c r="R12" s="213"/>
      <c r="S12" s="222"/>
    </row>
    <row r="13" spans="1:22" ht="15" customHeight="1">
      <c r="A13" s="209"/>
      <c r="B13" s="209"/>
      <c r="C13" s="209"/>
      <c r="D13" s="211"/>
      <c r="E13" s="213"/>
      <c r="F13" s="213"/>
      <c r="G13" s="222"/>
      <c r="H13" s="211"/>
      <c r="I13" s="213"/>
      <c r="J13" s="213"/>
      <c r="K13" s="222"/>
      <c r="L13" s="211"/>
      <c r="M13" s="213"/>
      <c r="N13" s="213"/>
      <c r="O13" s="222"/>
      <c r="P13" s="211"/>
      <c r="Q13" s="213"/>
      <c r="R13" s="213"/>
      <c r="S13" s="222"/>
    </row>
    <row r="14" spans="1:22" ht="27" customHeight="1" thickBot="1">
      <c r="A14" s="210"/>
      <c r="B14" s="210"/>
      <c r="C14" s="210"/>
      <c r="D14" s="212"/>
      <c r="E14" s="214"/>
      <c r="F14" s="214"/>
      <c r="G14" s="223"/>
      <c r="H14" s="212"/>
      <c r="I14" s="214"/>
      <c r="J14" s="214"/>
      <c r="K14" s="223"/>
      <c r="L14" s="212"/>
      <c r="M14" s="214"/>
      <c r="N14" s="214"/>
      <c r="O14" s="223"/>
      <c r="P14" s="212"/>
      <c r="Q14" s="214"/>
      <c r="R14" s="214"/>
      <c r="S14" s="223"/>
      <c r="T14" s="195"/>
      <c r="U14" s="195"/>
      <c r="V14" s="195"/>
    </row>
    <row r="15" spans="1:22" ht="24.75" customHeight="1" collapsed="1" thickBot="1">
      <c r="A15" s="33">
        <v>1</v>
      </c>
      <c r="B15" s="33">
        <v>1</v>
      </c>
      <c r="C15" s="25" t="s">
        <v>69</v>
      </c>
      <c r="D15" s="90">
        <f>SUM(D16:D26)</f>
        <v>74</v>
      </c>
      <c r="E15" s="72"/>
      <c r="F15" s="72">
        <f>SUM(F16:F26)</f>
        <v>6441.0359661016973</v>
      </c>
      <c r="G15" s="73">
        <f>SUM(G16:G26)</f>
        <v>7600.4224400000039</v>
      </c>
      <c r="H15" s="111">
        <f>SUM(H16:H26)</f>
        <v>490</v>
      </c>
      <c r="I15" s="110"/>
      <c r="J15" s="72">
        <f>SUM(J16:J26)</f>
        <v>26849.508474576272</v>
      </c>
      <c r="K15" s="73">
        <f>SUM(K16:K26)</f>
        <v>31682.420000000002</v>
      </c>
      <c r="L15" s="111">
        <f>SUM(L16:L22)</f>
        <v>8</v>
      </c>
      <c r="M15" s="110"/>
      <c r="N15" s="72">
        <f t="shared" ref="N15:O15" si="0">SUM(N16:N22)</f>
        <v>19565.385000000002</v>
      </c>
      <c r="O15" s="87">
        <f t="shared" si="0"/>
        <v>23087.154299999998</v>
      </c>
      <c r="P15" s="112">
        <f>D15+H15+L15</f>
        <v>572</v>
      </c>
      <c r="Q15" s="110"/>
      <c r="R15" s="72">
        <f>F15+J15+N15</f>
        <v>52855.929440677974</v>
      </c>
      <c r="S15" s="73">
        <f>G15+K15+O15</f>
        <v>62369.996740000002</v>
      </c>
      <c r="T15" s="196"/>
      <c r="U15" s="196"/>
      <c r="V15" s="197"/>
    </row>
    <row r="16" spans="1:22" s="26" customFormat="1" ht="15.75">
      <c r="A16" s="50" t="s">
        <v>74</v>
      </c>
      <c r="B16" s="50" t="s">
        <v>65</v>
      </c>
      <c r="C16" s="56" t="s">
        <v>50</v>
      </c>
      <c r="D16" s="93">
        <v>2</v>
      </c>
      <c r="E16" s="51">
        <f>549164.584745763*1.18/1000</f>
        <v>648.01421000000028</v>
      </c>
      <c r="F16" s="74">
        <f t="shared" ref="F16" si="1">G16/1.18</f>
        <v>1098.329169491526</v>
      </c>
      <c r="G16" s="75">
        <f t="shared" ref="G16" si="2">E16*D16</f>
        <v>1296.0284200000006</v>
      </c>
      <c r="H16" s="113"/>
      <c r="I16" s="114"/>
      <c r="J16" s="81"/>
      <c r="K16" s="82"/>
      <c r="L16" s="113"/>
      <c r="M16" s="114"/>
      <c r="N16" s="81"/>
      <c r="O16" s="82"/>
      <c r="P16" s="115">
        <f t="shared" ref="P16:P60" si="3">D16+H16+L16</f>
        <v>2</v>
      </c>
      <c r="Q16" s="114"/>
      <c r="R16" s="81">
        <f t="shared" ref="R16:R60" si="4">F16+J16+N16</f>
        <v>1098.329169491526</v>
      </c>
      <c r="S16" s="82">
        <f t="shared" ref="S16:S60" si="5">G16+K16+O16</f>
        <v>1296.0284200000006</v>
      </c>
      <c r="T16" s="198"/>
      <c r="U16" s="198"/>
      <c r="V16" s="197"/>
    </row>
    <row r="17" spans="1:22" s="26" customFormat="1" ht="15.75">
      <c r="A17" s="52" t="s">
        <v>75</v>
      </c>
      <c r="B17" s="52" t="s">
        <v>58</v>
      </c>
      <c r="C17" s="58" t="s">
        <v>83</v>
      </c>
      <c r="D17" s="91">
        <v>55</v>
      </c>
      <c r="E17" s="53">
        <f>47840.4237288136*1.18/1000</f>
        <v>56.451700000000038</v>
      </c>
      <c r="F17" s="76">
        <f t="shared" ref="F17:F18" si="6">G17/1.18</f>
        <v>2631.2233050847476</v>
      </c>
      <c r="G17" s="77">
        <f t="shared" ref="G17:G18" si="7">E17*D17</f>
        <v>3104.8435000000022</v>
      </c>
      <c r="H17" s="116"/>
      <c r="I17" s="46"/>
      <c r="J17" s="76"/>
      <c r="K17" s="77"/>
      <c r="L17" s="117"/>
      <c r="M17" s="46"/>
      <c r="N17" s="76"/>
      <c r="O17" s="77"/>
      <c r="P17" s="118">
        <f t="shared" si="3"/>
        <v>55</v>
      </c>
      <c r="Q17" s="53"/>
      <c r="R17" s="76">
        <f t="shared" si="4"/>
        <v>2631.2233050847476</v>
      </c>
      <c r="S17" s="77">
        <f t="shared" si="5"/>
        <v>3104.8435000000022</v>
      </c>
      <c r="T17" s="198"/>
      <c r="U17" s="198"/>
      <c r="V17" s="197"/>
    </row>
    <row r="18" spans="1:22" s="26" customFormat="1" ht="15.75">
      <c r="A18" s="52" t="s">
        <v>76</v>
      </c>
      <c r="B18" s="52" t="s">
        <v>59</v>
      </c>
      <c r="C18" s="58" t="s">
        <v>51</v>
      </c>
      <c r="D18" s="91">
        <v>12</v>
      </c>
      <c r="E18" s="53">
        <f>86179.4152542373*1.18/1000</f>
        <v>101.69171000000001</v>
      </c>
      <c r="F18" s="76">
        <f t="shared" si="6"/>
        <v>1034.1529830508478</v>
      </c>
      <c r="G18" s="77">
        <f t="shared" si="7"/>
        <v>1220.3005200000002</v>
      </c>
      <c r="H18" s="119"/>
      <c r="I18" s="53"/>
      <c r="J18" s="76"/>
      <c r="K18" s="77"/>
      <c r="L18" s="117"/>
      <c r="M18" s="46"/>
      <c r="N18" s="76"/>
      <c r="O18" s="77"/>
      <c r="P18" s="118">
        <f t="shared" si="3"/>
        <v>12</v>
      </c>
      <c r="Q18" s="53"/>
      <c r="R18" s="76">
        <f t="shared" si="4"/>
        <v>1034.1529830508478</v>
      </c>
      <c r="S18" s="77">
        <f t="shared" si="5"/>
        <v>1220.3005200000002</v>
      </c>
      <c r="T18" s="198"/>
      <c r="U18" s="198"/>
      <c r="V18" s="197"/>
    </row>
    <row r="19" spans="1:22" s="26" customFormat="1" ht="15.75">
      <c r="A19" s="39" t="s">
        <v>77</v>
      </c>
      <c r="B19" s="39" t="s">
        <v>60</v>
      </c>
      <c r="C19" s="109" t="s">
        <v>151</v>
      </c>
      <c r="D19" s="92">
        <v>4</v>
      </c>
      <c r="E19" s="48">
        <v>2362.5</v>
      </c>
      <c r="F19" s="78">
        <f t="shared" ref="F19:F20" si="8">G19/1.18</f>
        <v>1625.7203389830511</v>
      </c>
      <c r="G19" s="79">
        <f>E19*D19*0.203</f>
        <v>1918.3500000000001</v>
      </c>
      <c r="H19" s="121"/>
      <c r="I19" s="48"/>
      <c r="J19" s="78"/>
      <c r="K19" s="79"/>
      <c r="L19" s="122"/>
      <c r="M19" s="120"/>
      <c r="N19" s="78"/>
      <c r="O19" s="79"/>
      <c r="P19" s="123">
        <f t="shared" si="3"/>
        <v>4</v>
      </c>
      <c r="Q19" s="48"/>
      <c r="R19" s="78">
        <f t="shared" si="4"/>
        <v>1625.7203389830511</v>
      </c>
      <c r="S19" s="79">
        <f t="shared" si="5"/>
        <v>1918.3500000000001</v>
      </c>
      <c r="T19" s="198"/>
      <c r="U19" s="198"/>
      <c r="V19" s="197"/>
    </row>
    <row r="20" spans="1:22" s="27" customFormat="1" ht="15.75">
      <c r="A20" s="52" t="s">
        <v>78</v>
      </c>
      <c r="B20" s="52" t="s">
        <v>61</v>
      </c>
      <c r="C20" s="109" t="s">
        <v>63</v>
      </c>
      <c r="D20" s="91">
        <v>1</v>
      </c>
      <c r="E20" s="53">
        <v>300</v>
      </c>
      <c r="F20" s="76">
        <f t="shared" si="8"/>
        <v>51.610169491525433</v>
      </c>
      <c r="G20" s="77">
        <f>E20*D20*0.203</f>
        <v>60.900000000000006</v>
      </c>
      <c r="H20" s="116"/>
      <c r="I20" s="46"/>
      <c r="J20" s="76"/>
      <c r="K20" s="85"/>
      <c r="L20" s="117"/>
      <c r="M20" s="46"/>
      <c r="N20" s="76"/>
      <c r="O20" s="77"/>
      <c r="P20" s="118">
        <f t="shared" si="3"/>
        <v>1</v>
      </c>
      <c r="Q20" s="53"/>
      <c r="R20" s="76">
        <f t="shared" si="4"/>
        <v>51.610169491525433</v>
      </c>
      <c r="S20" s="77">
        <f t="shared" si="5"/>
        <v>60.900000000000006</v>
      </c>
      <c r="T20" s="198"/>
      <c r="U20" s="198"/>
      <c r="V20" s="197"/>
    </row>
    <row r="21" spans="1:22" s="27" customFormat="1" ht="15.75">
      <c r="A21" s="52" t="s">
        <v>79</v>
      </c>
      <c r="B21" s="52" t="s">
        <v>62</v>
      </c>
      <c r="C21" s="68" t="s">
        <v>84</v>
      </c>
      <c r="D21" s="91"/>
      <c r="E21" s="53"/>
      <c r="F21" s="76"/>
      <c r="G21" s="77"/>
      <c r="H21" s="116">
        <v>490</v>
      </c>
      <c r="I21" s="46">
        <f>54794.9152542373*1.18/1000</f>
        <v>64.658000000000001</v>
      </c>
      <c r="J21" s="76">
        <f t="shared" ref="J21" si="9">K21/1.18</f>
        <v>26849.508474576272</v>
      </c>
      <c r="K21" s="85">
        <f t="shared" ref="K21" si="10">I21*H21</f>
        <v>31682.420000000002</v>
      </c>
      <c r="L21" s="117"/>
      <c r="M21" s="46"/>
      <c r="N21" s="76"/>
      <c r="O21" s="77"/>
      <c r="P21" s="118">
        <f t="shared" si="3"/>
        <v>490</v>
      </c>
      <c r="Q21" s="53"/>
      <c r="R21" s="76">
        <f t="shared" si="4"/>
        <v>26849.508474576272</v>
      </c>
      <c r="S21" s="77">
        <f t="shared" si="5"/>
        <v>31682.420000000002</v>
      </c>
      <c r="T21" s="198"/>
      <c r="U21" s="198"/>
      <c r="V21" s="197"/>
    </row>
    <row r="22" spans="1:22" s="27" customFormat="1" ht="15.75">
      <c r="A22" s="52" t="s">
        <v>80</v>
      </c>
      <c r="B22" s="52" t="s">
        <v>64</v>
      </c>
      <c r="C22" s="54" t="s">
        <v>169</v>
      </c>
      <c r="D22" s="91"/>
      <c r="E22" s="84"/>
      <c r="F22" s="76"/>
      <c r="G22" s="77"/>
      <c r="H22" s="116"/>
      <c r="I22" s="46"/>
      <c r="J22" s="76"/>
      <c r="K22" s="85"/>
      <c r="L22" s="117">
        <f>L23+L24+L25+L26</f>
        <v>8</v>
      </c>
      <c r="M22" s="46">
        <f>O22/L22</f>
        <v>2885.8942874999998</v>
      </c>
      <c r="N22" s="76">
        <f t="shared" ref="N22:O22" si="11">N23+N24+N25+N26</f>
        <v>19565.385000000002</v>
      </c>
      <c r="O22" s="77">
        <f t="shared" si="11"/>
        <v>23087.154299999998</v>
      </c>
      <c r="P22" s="118">
        <f t="shared" si="3"/>
        <v>8</v>
      </c>
      <c r="Q22" s="53"/>
      <c r="R22" s="76">
        <f t="shared" si="4"/>
        <v>19565.385000000002</v>
      </c>
      <c r="S22" s="77">
        <f t="shared" si="5"/>
        <v>23087.154299999998</v>
      </c>
      <c r="T22" s="198"/>
      <c r="U22" s="198"/>
      <c r="V22" s="197"/>
    </row>
    <row r="23" spans="1:22" s="27" customFormat="1" ht="15.75">
      <c r="A23" s="52"/>
      <c r="B23" s="67" t="s">
        <v>156</v>
      </c>
      <c r="C23" s="71" t="s">
        <v>152</v>
      </c>
      <c r="D23" s="91"/>
      <c r="E23" s="84"/>
      <c r="F23" s="76"/>
      <c r="G23" s="77"/>
      <c r="H23" s="116"/>
      <c r="I23" s="46"/>
      <c r="J23" s="76"/>
      <c r="K23" s="85"/>
      <c r="L23" s="124">
        <v>1</v>
      </c>
      <c r="M23" s="47">
        <f>572985*1.18/1000</f>
        <v>676.12229999999988</v>
      </c>
      <c r="N23" s="86">
        <f t="shared" ref="N23:N26" si="12">O23/1.18</f>
        <v>572.9849999999999</v>
      </c>
      <c r="O23" s="89">
        <f t="shared" ref="O23:O26" si="13">M23*L23</f>
        <v>676.12229999999988</v>
      </c>
      <c r="P23" s="118">
        <f t="shared" si="3"/>
        <v>1</v>
      </c>
      <c r="Q23" s="53"/>
      <c r="R23" s="76">
        <f t="shared" si="4"/>
        <v>572.9849999999999</v>
      </c>
      <c r="S23" s="77">
        <f t="shared" si="5"/>
        <v>676.12229999999988</v>
      </c>
      <c r="T23" s="198"/>
      <c r="U23" s="198"/>
      <c r="V23" s="197"/>
    </row>
    <row r="24" spans="1:22" s="28" customFormat="1" ht="15.75">
      <c r="A24" s="52"/>
      <c r="B24" s="67" t="s">
        <v>157</v>
      </c>
      <c r="C24" s="71" t="s">
        <v>153</v>
      </c>
      <c r="D24" s="91"/>
      <c r="E24" s="94"/>
      <c r="F24" s="76"/>
      <c r="G24" s="77"/>
      <c r="H24" s="116"/>
      <c r="I24" s="47"/>
      <c r="J24" s="76"/>
      <c r="K24" s="77"/>
      <c r="L24" s="124">
        <v>4</v>
      </c>
      <c r="M24" s="47">
        <f>3317125*1.18/1000</f>
        <v>3914.2075</v>
      </c>
      <c r="N24" s="86">
        <f t="shared" si="12"/>
        <v>13268.5</v>
      </c>
      <c r="O24" s="89">
        <f t="shared" si="13"/>
        <v>15656.83</v>
      </c>
      <c r="P24" s="118">
        <f t="shared" si="3"/>
        <v>4</v>
      </c>
      <c r="Q24" s="53"/>
      <c r="R24" s="76">
        <f t="shared" si="4"/>
        <v>13268.5</v>
      </c>
      <c r="S24" s="77">
        <f t="shared" si="5"/>
        <v>15656.83</v>
      </c>
      <c r="T24" s="198"/>
      <c r="U24" s="198"/>
      <c r="V24" s="197"/>
    </row>
    <row r="25" spans="1:22" s="27" customFormat="1" ht="15.75">
      <c r="A25" s="52"/>
      <c r="B25" s="67" t="s">
        <v>158</v>
      </c>
      <c r="C25" s="71" t="s">
        <v>154</v>
      </c>
      <c r="D25" s="91"/>
      <c r="E25" s="84"/>
      <c r="F25" s="76"/>
      <c r="G25" s="77"/>
      <c r="H25" s="116"/>
      <c r="I25" s="46"/>
      <c r="J25" s="76"/>
      <c r="K25" s="85"/>
      <c r="L25" s="124">
        <v>1</v>
      </c>
      <c r="M25" s="47">
        <f>2051560*1.18/1000</f>
        <v>2420.8407999999999</v>
      </c>
      <c r="N25" s="86">
        <f t="shared" si="12"/>
        <v>2051.56</v>
      </c>
      <c r="O25" s="89">
        <f t="shared" si="13"/>
        <v>2420.8407999999999</v>
      </c>
      <c r="P25" s="118">
        <f t="shared" si="3"/>
        <v>1</v>
      </c>
      <c r="Q25" s="53"/>
      <c r="R25" s="76">
        <f t="shared" si="4"/>
        <v>2051.56</v>
      </c>
      <c r="S25" s="77">
        <f t="shared" si="5"/>
        <v>2420.8407999999999</v>
      </c>
      <c r="T25" s="198"/>
      <c r="U25" s="198"/>
      <c r="V25" s="197"/>
    </row>
    <row r="26" spans="1:22" s="27" customFormat="1" ht="16.5" thickBot="1">
      <c r="A26" s="39"/>
      <c r="B26" s="59" t="s">
        <v>159</v>
      </c>
      <c r="C26" s="71" t="s">
        <v>155</v>
      </c>
      <c r="D26" s="91"/>
      <c r="E26" s="84"/>
      <c r="F26" s="76"/>
      <c r="G26" s="77"/>
      <c r="H26" s="116"/>
      <c r="I26" s="46"/>
      <c r="J26" s="76"/>
      <c r="K26" s="85"/>
      <c r="L26" s="124">
        <v>2</v>
      </c>
      <c r="M26" s="47">
        <f>1836170*1.18/1000</f>
        <v>2166.6806000000001</v>
      </c>
      <c r="N26" s="86">
        <f t="shared" si="12"/>
        <v>3672.3400000000006</v>
      </c>
      <c r="O26" s="89">
        <f t="shared" si="13"/>
        <v>4333.3612000000003</v>
      </c>
      <c r="P26" s="118">
        <f t="shared" si="3"/>
        <v>2</v>
      </c>
      <c r="Q26" s="53"/>
      <c r="R26" s="76">
        <f t="shared" si="4"/>
        <v>3672.3400000000006</v>
      </c>
      <c r="S26" s="77">
        <f t="shared" si="5"/>
        <v>4333.3612000000003</v>
      </c>
      <c r="T26" s="198"/>
      <c r="U26" s="198"/>
      <c r="V26" s="197"/>
    </row>
    <row r="27" spans="1:22" s="49" customFormat="1" ht="19.5" customHeight="1" collapsed="1" thickBot="1">
      <c r="A27" s="33">
        <v>2</v>
      </c>
      <c r="B27" s="33">
        <v>2</v>
      </c>
      <c r="C27" s="34" t="s">
        <v>72</v>
      </c>
      <c r="D27" s="90">
        <f>SUM(D28)</f>
        <v>31</v>
      </c>
      <c r="E27" s="72"/>
      <c r="F27" s="72">
        <f>F28</f>
        <v>30736.104067796616</v>
      </c>
      <c r="G27" s="73">
        <f>G28</f>
        <v>36268.602799999993</v>
      </c>
      <c r="H27" s="80">
        <f>SUM(H28)</f>
        <v>0</v>
      </c>
      <c r="I27" s="72"/>
      <c r="J27" s="72">
        <f>J28</f>
        <v>0</v>
      </c>
      <c r="K27" s="73">
        <f>K28</f>
        <v>0</v>
      </c>
      <c r="L27" s="80">
        <f>SUM(L28)</f>
        <v>0</v>
      </c>
      <c r="M27" s="72"/>
      <c r="N27" s="72">
        <f>N28</f>
        <v>0</v>
      </c>
      <c r="O27" s="87">
        <f>O28</f>
        <v>0</v>
      </c>
      <c r="P27" s="90">
        <f t="shared" si="3"/>
        <v>31</v>
      </c>
      <c r="Q27" s="72"/>
      <c r="R27" s="72">
        <f t="shared" si="4"/>
        <v>30736.104067796616</v>
      </c>
      <c r="S27" s="73">
        <f t="shared" si="5"/>
        <v>36268.602799999993</v>
      </c>
      <c r="T27" s="199"/>
      <c r="U27" s="199"/>
      <c r="V27" s="197"/>
    </row>
    <row r="28" spans="1:22" s="26" customFormat="1" ht="16.5">
      <c r="A28" s="52" t="s">
        <v>81</v>
      </c>
      <c r="B28" s="52" t="s">
        <v>67</v>
      </c>
      <c r="C28" s="70" t="s">
        <v>149</v>
      </c>
      <c r="D28" s="91">
        <f>SUM(D29:D59)</f>
        <v>31</v>
      </c>
      <c r="E28" s="84">
        <f>G28/D28</f>
        <v>1169.954929032258</v>
      </c>
      <c r="F28" s="76">
        <f t="shared" ref="F28:G28" si="14">SUM(F29:F59)</f>
        <v>30736.104067796616</v>
      </c>
      <c r="G28" s="77">
        <f t="shared" si="14"/>
        <v>36268.602799999993</v>
      </c>
      <c r="H28" s="83"/>
      <c r="I28" s="76"/>
      <c r="J28" s="76"/>
      <c r="K28" s="77"/>
      <c r="L28" s="88"/>
      <c r="M28" s="76"/>
      <c r="N28" s="76"/>
      <c r="O28" s="77"/>
      <c r="P28" s="91">
        <f t="shared" si="3"/>
        <v>31</v>
      </c>
      <c r="Q28" s="84"/>
      <c r="R28" s="76">
        <f t="shared" si="4"/>
        <v>30736.104067796616</v>
      </c>
      <c r="S28" s="77">
        <f t="shared" si="5"/>
        <v>36268.602799999993</v>
      </c>
      <c r="T28" s="199"/>
      <c r="U28" s="198"/>
      <c r="V28" s="197"/>
    </row>
    <row r="29" spans="1:22" s="36" customFormat="1" ht="15.75" outlineLevel="1">
      <c r="A29" s="41"/>
      <c r="B29" s="41" t="s">
        <v>118</v>
      </c>
      <c r="C29" s="57" t="s">
        <v>87</v>
      </c>
      <c r="D29" s="95">
        <v>1</v>
      </c>
      <c r="E29" s="96">
        <v>2343.0108</v>
      </c>
      <c r="F29" s="96">
        <f t="shared" ref="F29" si="15">G29/1.18</f>
        <v>1985.6023728813561</v>
      </c>
      <c r="G29" s="97">
        <f>E29*D29</f>
        <v>2343.0108</v>
      </c>
      <c r="H29" s="98"/>
      <c r="I29" s="96"/>
      <c r="J29" s="96"/>
      <c r="K29" s="97"/>
      <c r="L29" s="99"/>
      <c r="M29" s="96"/>
      <c r="N29" s="96"/>
      <c r="O29" s="97"/>
      <c r="P29" s="95">
        <f t="shared" si="3"/>
        <v>1</v>
      </c>
      <c r="Q29" s="100"/>
      <c r="R29" s="96">
        <f t="shared" si="4"/>
        <v>1985.6023728813561</v>
      </c>
      <c r="S29" s="97">
        <f t="shared" si="5"/>
        <v>2343.0108</v>
      </c>
      <c r="T29" s="199"/>
      <c r="U29" s="199"/>
      <c r="V29" s="197"/>
    </row>
    <row r="30" spans="1:22" s="36" customFormat="1" ht="15.75" outlineLevel="1">
      <c r="A30" s="41"/>
      <c r="B30" s="41" t="s">
        <v>119</v>
      </c>
      <c r="C30" s="57" t="s">
        <v>88</v>
      </c>
      <c r="D30" s="95">
        <v>1</v>
      </c>
      <c r="E30" s="96">
        <v>847.32280000000003</v>
      </c>
      <c r="F30" s="96">
        <f t="shared" ref="F30:F59" si="16">G30/1.18</f>
        <v>718.07016949152546</v>
      </c>
      <c r="G30" s="97">
        <f t="shared" ref="G30:G59" si="17">E30*D30</f>
        <v>847.32280000000003</v>
      </c>
      <c r="H30" s="98"/>
      <c r="I30" s="96"/>
      <c r="J30" s="96"/>
      <c r="K30" s="97"/>
      <c r="L30" s="99"/>
      <c r="M30" s="96"/>
      <c r="N30" s="96"/>
      <c r="O30" s="97"/>
      <c r="P30" s="95">
        <f t="shared" si="3"/>
        <v>1</v>
      </c>
      <c r="Q30" s="100"/>
      <c r="R30" s="96">
        <f t="shared" si="4"/>
        <v>718.07016949152546</v>
      </c>
      <c r="S30" s="97">
        <f t="shared" si="5"/>
        <v>847.32280000000003</v>
      </c>
      <c r="T30" s="199"/>
      <c r="U30" s="199"/>
      <c r="V30" s="197"/>
    </row>
    <row r="31" spans="1:22" s="36" customFormat="1" ht="15.75" outlineLevel="1">
      <c r="A31" s="41"/>
      <c r="B31" s="41" t="s">
        <v>120</v>
      </c>
      <c r="C31" s="57" t="s">
        <v>89</v>
      </c>
      <c r="D31" s="95">
        <v>1</v>
      </c>
      <c r="E31" s="96">
        <v>1222.9908</v>
      </c>
      <c r="F31" s="96">
        <f t="shared" si="16"/>
        <v>1036.4328813559323</v>
      </c>
      <c r="G31" s="97">
        <f t="shared" si="17"/>
        <v>1222.9908</v>
      </c>
      <c r="H31" s="98"/>
      <c r="I31" s="96"/>
      <c r="J31" s="96"/>
      <c r="K31" s="97"/>
      <c r="L31" s="99"/>
      <c r="M31" s="96"/>
      <c r="N31" s="96"/>
      <c r="O31" s="97"/>
      <c r="P31" s="95">
        <f t="shared" si="3"/>
        <v>1</v>
      </c>
      <c r="Q31" s="100"/>
      <c r="R31" s="96">
        <f t="shared" si="4"/>
        <v>1036.4328813559323</v>
      </c>
      <c r="S31" s="97">
        <f t="shared" si="5"/>
        <v>1222.9908</v>
      </c>
      <c r="T31" s="199"/>
      <c r="U31" s="199"/>
      <c r="V31" s="197"/>
    </row>
    <row r="32" spans="1:22" s="36" customFormat="1" ht="15.75" outlineLevel="1">
      <c r="A32" s="41"/>
      <c r="B32" s="41" t="s">
        <v>121</v>
      </c>
      <c r="C32" s="57" t="s">
        <v>90</v>
      </c>
      <c r="D32" s="95">
        <v>1</v>
      </c>
      <c r="E32" s="96">
        <v>1216.0828000000001</v>
      </c>
      <c r="F32" s="96">
        <f t="shared" si="16"/>
        <v>1030.5786440677969</v>
      </c>
      <c r="G32" s="97">
        <f t="shared" si="17"/>
        <v>1216.0828000000001</v>
      </c>
      <c r="H32" s="98"/>
      <c r="I32" s="96"/>
      <c r="J32" s="96"/>
      <c r="K32" s="97"/>
      <c r="L32" s="99"/>
      <c r="M32" s="96"/>
      <c r="N32" s="96"/>
      <c r="O32" s="97"/>
      <c r="P32" s="95">
        <f t="shared" si="3"/>
        <v>1</v>
      </c>
      <c r="Q32" s="100"/>
      <c r="R32" s="96">
        <f t="shared" si="4"/>
        <v>1030.5786440677969</v>
      </c>
      <c r="S32" s="97">
        <f t="shared" si="5"/>
        <v>1216.0828000000001</v>
      </c>
      <c r="T32" s="199"/>
      <c r="U32" s="199"/>
      <c r="V32" s="197"/>
    </row>
    <row r="33" spans="1:22" s="36" customFormat="1" ht="15.75" outlineLevel="1">
      <c r="A33" s="41"/>
      <c r="B33" s="41" t="s">
        <v>122</v>
      </c>
      <c r="C33" s="57" t="s">
        <v>91</v>
      </c>
      <c r="D33" s="95">
        <v>1</v>
      </c>
      <c r="E33" s="96">
        <v>2030.9467999999999</v>
      </c>
      <c r="F33" s="96">
        <f t="shared" si="16"/>
        <v>1721.1413559322034</v>
      </c>
      <c r="G33" s="97">
        <f t="shared" si="17"/>
        <v>2030.9467999999999</v>
      </c>
      <c r="H33" s="98"/>
      <c r="I33" s="96"/>
      <c r="J33" s="96"/>
      <c r="K33" s="97"/>
      <c r="L33" s="99"/>
      <c r="M33" s="96"/>
      <c r="N33" s="96"/>
      <c r="O33" s="97"/>
      <c r="P33" s="95">
        <f t="shared" si="3"/>
        <v>1</v>
      </c>
      <c r="Q33" s="100"/>
      <c r="R33" s="96">
        <f t="shared" si="4"/>
        <v>1721.1413559322034</v>
      </c>
      <c r="S33" s="97">
        <f t="shared" si="5"/>
        <v>2030.9467999999999</v>
      </c>
      <c r="T33" s="199"/>
      <c r="U33" s="199"/>
      <c r="V33" s="197"/>
    </row>
    <row r="34" spans="1:22" s="36" customFormat="1" ht="15.75" outlineLevel="1">
      <c r="A34" s="41"/>
      <c r="B34" s="41" t="s">
        <v>123</v>
      </c>
      <c r="C34" s="57" t="s">
        <v>92</v>
      </c>
      <c r="D34" s="95">
        <v>1</v>
      </c>
      <c r="E34" s="96">
        <v>1102.5508</v>
      </c>
      <c r="F34" s="96">
        <f t="shared" si="16"/>
        <v>934.36508474576272</v>
      </c>
      <c r="G34" s="97">
        <f t="shared" si="17"/>
        <v>1102.5508</v>
      </c>
      <c r="H34" s="98"/>
      <c r="I34" s="96"/>
      <c r="J34" s="96"/>
      <c r="K34" s="97"/>
      <c r="L34" s="99"/>
      <c r="M34" s="96"/>
      <c r="N34" s="96"/>
      <c r="O34" s="97"/>
      <c r="P34" s="95">
        <f t="shared" si="3"/>
        <v>1</v>
      </c>
      <c r="Q34" s="100"/>
      <c r="R34" s="96">
        <f t="shared" si="4"/>
        <v>934.36508474576272</v>
      </c>
      <c r="S34" s="97">
        <f t="shared" si="5"/>
        <v>1102.5508</v>
      </c>
      <c r="T34" s="199"/>
      <c r="U34" s="199"/>
      <c r="V34" s="197"/>
    </row>
    <row r="35" spans="1:22" s="36" customFormat="1" ht="15.75" outlineLevel="1">
      <c r="A35" s="41"/>
      <c r="B35" s="41" t="s">
        <v>124</v>
      </c>
      <c r="C35" s="57" t="s">
        <v>93</v>
      </c>
      <c r="D35" s="95">
        <v>1</v>
      </c>
      <c r="E35" s="96">
        <v>652.54280000000006</v>
      </c>
      <c r="F35" s="96">
        <f t="shared" si="16"/>
        <v>553.002372881356</v>
      </c>
      <c r="G35" s="97">
        <f t="shared" si="17"/>
        <v>652.54280000000006</v>
      </c>
      <c r="H35" s="98"/>
      <c r="I35" s="96"/>
      <c r="J35" s="96"/>
      <c r="K35" s="97"/>
      <c r="L35" s="99"/>
      <c r="M35" s="96"/>
      <c r="N35" s="96"/>
      <c r="O35" s="97"/>
      <c r="P35" s="95">
        <f t="shared" si="3"/>
        <v>1</v>
      </c>
      <c r="Q35" s="100"/>
      <c r="R35" s="96">
        <f t="shared" si="4"/>
        <v>553.002372881356</v>
      </c>
      <c r="S35" s="97">
        <f t="shared" si="5"/>
        <v>652.54280000000006</v>
      </c>
      <c r="T35" s="199"/>
      <c r="U35" s="199"/>
      <c r="V35" s="197"/>
    </row>
    <row r="36" spans="1:22" s="36" customFormat="1" ht="15.75" outlineLevel="1">
      <c r="A36" s="41"/>
      <c r="B36" s="41" t="s">
        <v>125</v>
      </c>
      <c r="C36" s="57" t="s">
        <v>94</v>
      </c>
      <c r="D36" s="95">
        <v>1</v>
      </c>
      <c r="E36" s="96">
        <v>1003.2788</v>
      </c>
      <c r="F36" s="96">
        <f t="shared" si="16"/>
        <v>850.23627118644072</v>
      </c>
      <c r="G36" s="97">
        <f t="shared" si="17"/>
        <v>1003.2788</v>
      </c>
      <c r="H36" s="98"/>
      <c r="I36" s="96"/>
      <c r="J36" s="96"/>
      <c r="K36" s="97"/>
      <c r="L36" s="99"/>
      <c r="M36" s="96"/>
      <c r="N36" s="96"/>
      <c r="O36" s="97"/>
      <c r="P36" s="95">
        <f t="shared" si="3"/>
        <v>1</v>
      </c>
      <c r="Q36" s="100"/>
      <c r="R36" s="96">
        <f t="shared" si="4"/>
        <v>850.23627118644072</v>
      </c>
      <c r="S36" s="97">
        <f t="shared" si="5"/>
        <v>1003.2788</v>
      </c>
      <c r="T36" s="199"/>
      <c r="U36" s="199"/>
      <c r="V36" s="197"/>
    </row>
    <row r="37" spans="1:22" s="36" customFormat="1" ht="15.75" outlineLevel="1">
      <c r="A37" s="41"/>
      <c r="B37" s="41" t="s">
        <v>126</v>
      </c>
      <c r="C37" s="57" t="s">
        <v>95</v>
      </c>
      <c r="D37" s="95">
        <v>1</v>
      </c>
      <c r="E37" s="96">
        <v>1038.1988000000001</v>
      </c>
      <c r="F37" s="96">
        <f t="shared" si="16"/>
        <v>879.82949152542392</v>
      </c>
      <c r="G37" s="97">
        <f t="shared" si="17"/>
        <v>1038.1988000000001</v>
      </c>
      <c r="H37" s="98"/>
      <c r="I37" s="96"/>
      <c r="J37" s="96"/>
      <c r="K37" s="97"/>
      <c r="L37" s="99"/>
      <c r="M37" s="96"/>
      <c r="N37" s="96"/>
      <c r="O37" s="97"/>
      <c r="P37" s="95">
        <f t="shared" si="3"/>
        <v>1</v>
      </c>
      <c r="Q37" s="100"/>
      <c r="R37" s="96">
        <f t="shared" si="4"/>
        <v>879.82949152542392</v>
      </c>
      <c r="S37" s="97">
        <f t="shared" si="5"/>
        <v>1038.1988000000001</v>
      </c>
      <c r="T37" s="199"/>
      <c r="U37" s="199"/>
      <c r="V37" s="197"/>
    </row>
    <row r="38" spans="1:22" s="36" customFormat="1" ht="15.75" outlineLevel="1">
      <c r="A38" s="41"/>
      <c r="B38" s="41" t="s">
        <v>127</v>
      </c>
      <c r="C38" s="57" t="s">
        <v>96</v>
      </c>
      <c r="D38" s="95">
        <v>1</v>
      </c>
      <c r="E38" s="96">
        <v>1363.0268000000001</v>
      </c>
      <c r="F38" s="96">
        <f t="shared" si="16"/>
        <v>1155.1074576271187</v>
      </c>
      <c r="G38" s="97">
        <f t="shared" si="17"/>
        <v>1363.0268000000001</v>
      </c>
      <c r="H38" s="98"/>
      <c r="I38" s="96"/>
      <c r="J38" s="96"/>
      <c r="K38" s="97"/>
      <c r="L38" s="99"/>
      <c r="M38" s="96"/>
      <c r="N38" s="96"/>
      <c r="O38" s="97"/>
      <c r="P38" s="95">
        <f t="shared" si="3"/>
        <v>1</v>
      </c>
      <c r="Q38" s="100"/>
      <c r="R38" s="96">
        <f t="shared" si="4"/>
        <v>1155.1074576271187</v>
      </c>
      <c r="S38" s="97">
        <f t="shared" si="5"/>
        <v>1363.0268000000001</v>
      </c>
      <c r="T38" s="199"/>
      <c r="U38" s="199"/>
      <c r="V38" s="197"/>
    </row>
    <row r="39" spans="1:22" s="36" customFormat="1" ht="15.75" outlineLevel="1">
      <c r="A39" s="41"/>
      <c r="B39" s="41" t="s">
        <v>128</v>
      </c>
      <c r="C39" s="57" t="s">
        <v>97</v>
      </c>
      <c r="D39" s="95">
        <v>1</v>
      </c>
      <c r="E39" s="96">
        <v>1050.5828000000001</v>
      </c>
      <c r="F39" s="96">
        <f t="shared" si="16"/>
        <v>890.32440677966122</v>
      </c>
      <c r="G39" s="97">
        <f t="shared" si="17"/>
        <v>1050.5828000000001</v>
      </c>
      <c r="H39" s="98"/>
      <c r="I39" s="96"/>
      <c r="J39" s="96"/>
      <c r="K39" s="97"/>
      <c r="L39" s="99"/>
      <c r="M39" s="96"/>
      <c r="N39" s="96"/>
      <c r="O39" s="97"/>
      <c r="P39" s="95">
        <f t="shared" si="3"/>
        <v>1</v>
      </c>
      <c r="Q39" s="100"/>
      <c r="R39" s="96">
        <f t="shared" si="4"/>
        <v>890.32440677966122</v>
      </c>
      <c r="S39" s="97">
        <f t="shared" si="5"/>
        <v>1050.5828000000001</v>
      </c>
      <c r="T39" s="199"/>
      <c r="U39" s="199"/>
      <c r="V39" s="197"/>
    </row>
    <row r="40" spans="1:22" s="36" customFormat="1" ht="15.75" outlineLevel="1">
      <c r="A40" s="41"/>
      <c r="B40" s="41" t="s">
        <v>129</v>
      </c>
      <c r="C40" s="57" t="s">
        <v>98</v>
      </c>
      <c r="D40" s="95">
        <v>1</v>
      </c>
      <c r="E40" s="96">
        <v>2486.2028</v>
      </c>
      <c r="F40" s="96">
        <f t="shared" si="16"/>
        <v>2106.951525423729</v>
      </c>
      <c r="G40" s="97">
        <f t="shared" si="17"/>
        <v>2486.2028</v>
      </c>
      <c r="H40" s="98"/>
      <c r="I40" s="96"/>
      <c r="J40" s="96"/>
      <c r="K40" s="97"/>
      <c r="L40" s="99"/>
      <c r="M40" s="96"/>
      <c r="N40" s="96"/>
      <c r="O40" s="97"/>
      <c r="P40" s="95">
        <f t="shared" si="3"/>
        <v>1</v>
      </c>
      <c r="Q40" s="100"/>
      <c r="R40" s="96">
        <f t="shared" si="4"/>
        <v>2106.951525423729</v>
      </c>
      <c r="S40" s="97">
        <f t="shared" si="5"/>
        <v>2486.2028</v>
      </c>
      <c r="T40" s="199"/>
      <c r="U40" s="199"/>
      <c r="V40" s="197"/>
    </row>
    <row r="41" spans="1:22" s="36" customFormat="1" ht="15.75" outlineLevel="1">
      <c r="A41" s="41"/>
      <c r="B41" s="41" t="s">
        <v>130</v>
      </c>
      <c r="C41" s="57" t="s">
        <v>99</v>
      </c>
      <c r="D41" s="95">
        <v>1</v>
      </c>
      <c r="E41" s="96">
        <v>1317.5228</v>
      </c>
      <c r="F41" s="96">
        <f t="shared" si="16"/>
        <v>1116.544745762712</v>
      </c>
      <c r="G41" s="97">
        <f t="shared" si="17"/>
        <v>1317.5228</v>
      </c>
      <c r="H41" s="98"/>
      <c r="I41" s="96"/>
      <c r="J41" s="96"/>
      <c r="K41" s="97"/>
      <c r="L41" s="99"/>
      <c r="M41" s="96"/>
      <c r="N41" s="96"/>
      <c r="O41" s="97"/>
      <c r="P41" s="95">
        <f t="shared" si="3"/>
        <v>1</v>
      </c>
      <c r="Q41" s="100"/>
      <c r="R41" s="96">
        <f t="shared" si="4"/>
        <v>1116.544745762712</v>
      </c>
      <c r="S41" s="97">
        <f t="shared" si="5"/>
        <v>1317.5228</v>
      </c>
      <c r="T41" s="199"/>
      <c r="U41" s="199"/>
      <c r="V41" s="197"/>
    </row>
    <row r="42" spans="1:22" s="36" customFormat="1" ht="15.75" outlineLevel="1">
      <c r="A42" s="41"/>
      <c r="B42" s="41" t="s">
        <v>131</v>
      </c>
      <c r="C42" s="57" t="s">
        <v>100</v>
      </c>
      <c r="D42" s="95">
        <v>1</v>
      </c>
      <c r="E42" s="96">
        <v>795.81080000000009</v>
      </c>
      <c r="F42" s="96">
        <f t="shared" si="16"/>
        <v>674.41593220338996</v>
      </c>
      <c r="G42" s="97">
        <f t="shared" si="17"/>
        <v>795.81080000000009</v>
      </c>
      <c r="H42" s="98"/>
      <c r="I42" s="96"/>
      <c r="J42" s="96"/>
      <c r="K42" s="97"/>
      <c r="L42" s="99"/>
      <c r="M42" s="96"/>
      <c r="N42" s="96"/>
      <c r="O42" s="97"/>
      <c r="P42" s="95">
        <f t="shared" si="3"/>
        <v>1</v>
      </c>
      <c r="Q42" s="100"/>
      <c r="R42" s="96">
        <f t="shared" si="4"/>
        <v>674.41593220338996</v>
      </c>
      <c r="S42" s="97">
        <f t="shared" si="5"/>
        <v>795.81080000000009</v>
      </c>
      <c r="T42" s="199"/>
      <c r="U42" s="199"/>
      <c r="V42" s="197"/>
    </row>
    <row r="43" spans="1:22" s="36" customFormat="1" ht="15.75" outlineLevel="1">
      <c r="A43" s="41"/>
      <c r="B43" s="41" t="s">
        <v>132</v>
      </c>
      <c r="C43" s="57" t="s">
        <v>101</v>
      </c>
      <c r="D43" s="95">
        <v>1</v>
      </c>
      <c r="E43" s="96">
        <v>1037.8948</v>
      </c>
      <c r="F43" s="96">
        <f t="shared" si="16"/>
        <v>879.5718644067797</v>
      </c>
      <c r="G43" s="97">
        <f t="shared" si="17"/>
        <v>1037.8948</v>
      </c>
      <c r="H43" s="98"/>
      <c r="I43" s="96"/>
      <c r="J43" s="96"/>
      <c r="K43" s="97"/>
      <c r="L43" s="99"/>
      <c r="M43" s="96"/>
      <c r="N43" s="96"/>
      <c r="O43" s="97"/>
      <c r="P43" s="95">
        <f t="shared" si="3"/>
        <v>1</v>
      </c>
      <c r="Q43" s="100"/>
      <c r="R43" s="96">
        <f t="shared" si="4"/>
        <v>879.5718644067797</v>
      </c>
      <c r="S43" s="97">
        <f t="shared" si="5"/>
        <v>1037.8948</v>
      </c>
      <c r="T43" s="199"/>
      <c r="U43" s="199"/>
      <c r="V43" s="197"/>
    </row>
    <row r="44" spans="1:22" s="36" customFormat="1" ht="15.75" outlineLevel="1">
      <c r="A44" s="41"/>
      <c r="B44" s="41" t="s">
        <v>133</v>
      </c>
      <c r="C44" s="57" t="s">
        <v>102</v>
      </c>
      <c r="D44" s="95">
        <v>1</v>
      </c>
      <c r="E44" s="96">
        <v>873.0788</v>
      </c>
      <c r="F44" s="96">
        <f t="shared" si="16"/>
        <v>739.89728813559327</v>
      </c>
      <c r="G44" s="97">
        <f t="shared" si="17"/>
        <v>873.0788</v>
      </c>
      <c r="H44" s="98"/>
      <c r="I44" s="96"/>
      <c r="J44" s="96"/>
      <c r="K44" s="97"/>
      <c r="L44" s="99"/>
      <c r="M44" s="96"/>
      <c r="N44" s="96"/>
      <c r="O44" s="97"/>
      <c r="P44" s="95">
        <f t="shared" si="3"/>
        <v>1</v>
      </c>
      <c r="Q44" s="100"/>
      <c r="R44" s="96">
        <f t="shared" si="4"/>
        <v>739.89728813559327</v>
      </c>
      <c r="S44" s="97">
        <f t="shared" si="5"/>
        <v>873.0788</v>
      </c>
      <c r="T44" s="199"/>
      <c r="U44" s="199"/>
      <c r="V44" s="197"/>
    </row>
    <row r="45" spans="1:22" s="36" customFormat="1" ht="15.75" outlineLevel="1">
      <c r="A45" s="41"/>
      <c r="B45" s="41" t="s">
        <v>134</v>
      </c>
      <c r="C45" s="57" t="s">
        <v>103</v>
      </c>
      <c r="D45" s="95">
        <v>1</v>
      </c>
      <c r="E45" s="96">
        <v>826.2188000000001</v>
      </c>
      <c r="F45" s="96">
        <f t="shared" si="16"/>
        <v>700.1854237288137</v>
      </c>
      <c r="G45" s="97">
        <f t="shared" si="17"/>
        <v>826.2188000000001</v>
      </c>
      <c r="H45" s="98"/>
      <c r="I45" s="96"/>
      <c r="J45" s="96"/>
      <c r="K45" s="97"/>
      <c r="L45" s="99"/>
      <c r="M45" s="96"/>
      <c r="N45" s="96"/>
      <c r="O45" s="97"/>
      <c r="P45" s="95">
        <f t="shared" si="3"/>
        <v>1</v>
      </c>
      <c r="Q45" s="100"/>
      <c r="R45" s="96">
        <f t="shared" si="4"/>
        <v>700.1854237288137</v>
      </c>
      <c r="S45" s="97">
        <f t="shared" si="5"/>
        <v>826.2188000000001</v>
      </c>
      <c r="T45" s="199"/>
      <c r="U45" s="199"/>
      <c r="V45" s="197"/>
    </row>
    <row r="46" spans="1:22" s="36" customFormat="1" ht="15.75" outlineLevel="1">
      <c r="A46" s="41"/>
      <c r="B46" s="41" t="s">
        <v>135</v>
      </c>
      <c r="C46" s="57" t="s">
        <v>104</v>
      </c>
      <c r="D46" s="95">
        <v>1</v>
      </c>
      <c r="E46" s="96">
        <v>1697.5508</v>
      </c>
      <c r="F46" s="96">
        <f t="shared" si="16"/>
        <v>1438.6023728813559</v>
      </c>
      <c r="G46" s="97">
        <f t="shared" si="17"/>
        <v>1697.5508</v>
      </c>
      <c r="H46" s="98"/>
      <c r="I46" s="96"/>
      <c r="J46" s="96"/>
      <c r="K46" s="97"/>
      <c r="L46" s="99"/>
      <c r="M46" s="96"/>
      <c r="N46" s="96"/>
      <c r="O46" s="97"/>
      <c r="P46" s="95">
        <f t="shared" si="3"/>
        <v>1</v>
      </c>
      <c r="Q46" s="100"/>
      <c r="R46" s="96">
        <f t="shared" si="4"/>
        <v>1438.6023728813559</v>
      </c>
      <c r="S46" s="97">
        <f t="shared" si="5"/>
        <v>1697.5508</v>
      </c>
      <c r="T46" s="199"/>
      <c r="U46" s="199"/>
      <c r="V46" s="197"/>
    </row>
    <row r="47" spans="1:22" s="36" customFormat="1" ht="15.75" outlineLevel="1">
      <c r="A47" s="41"/>
      <c r="B47" s="41" t="s">
        <v>136</v>
      </c>
      <c r="C47" s="57" t="s">
        <v>105</v>
      </c>
      <c r="D47" s="95">
        <v>1</v>
      </c>
      <c r="E47" s="96">
        <v>1128.9028000000001</v>
      </c>
      <c r="F47" s="96">
        <f t="shared" si="16"/>
        <v>956.69728813559334</v>
      </c>
      <c r="G47" s="97">
        <f t="shared" si="17"/>
        <v>1128.9028000000001</v>
      </c>
      <c r="H47" s="98"/>
      <c r="I47" s="96"/>
      <c r="J47" s="96"/>
      <c r="K47" s="97"/>
      <c r="L47" s="99"/>
      <c r="M47" s="96"/>
      <c r="N47" s="96"/>
      <c r="O47" s="97"/>
      <c r="P47" s="95">
        <f t="shared" si="3"/>
        <v>1</v>
      </c>
      <c r="Q47" s="100"/>
      <c r="R47" s="96">
        <f t="shared" si="4"/>
        <v>956.69728813559334</v>
      </c>
      <c r="S47" s="97">
        <f t="shared" si="5"/>
        <v>1128.9028000000001</v>
      </c>
      <c r="T47" s="199"/>
      <c r="U47" s="199"/>
      <c r="V47" s="197"/>
    </row>
    <row r="48" spans="1:22" s="36" customFormat="1" ht="15.75" outlineLevel="1">
      <c r="A48" s="41"/>
      <c r="B48" s="41" t="s">
        <v>137</v>
      </c>
      <c r="C48" s="57" t="s">
        <v>106</v>
      </c>
      <c r="D48" s="95">
        <v>1</v>
      </c>
      <c r="E48" s="96">
        <v>610.1948000000001</v>
      </c>
      <c r="F48" s="96">
        <f t="shared" si="16"/>
        <v>517.11423728813566</v>
      </c>
      <c r="G48" s="97">
        <f t="shared" si="17"/>
        <v>610.1948000000001</v>
      </c>
      <c r="H48" s="98"/>
      <c r="I48" s="96"/>
      <c r="J48" s="96"/>
      <c r="K48" s="97"/>
      <c r="L48" s="99"/>
      <c r="M48" s="96"/>
      <c r="N48" s="96"/>
      <c r="O48" s="97"/>
      <c r="P48" s="95">
        <f t="shared" si="3"/>
        <v>1</v>
      </c>
      <c r="Q48" s="100"/>
      <c r="R48" s="96">
        <f t="shared" si="4"/>
        <v>517.11423728813566</v>
      </c>
      <c r="S48" s="97">
        <f t="shared" si="5"/>
        <v>610.1948000000001</v>
      </c>
      <c r="T48" s="199"/>
      <c r="U48" s="199"/>
      <c r="V48" s="197"/>
    </row>
    <row r="49" spans="1:22" s="36" customFormat="1" ht="15.75" outlineLevel="1">
      <c r="A49" s="41"/>
      <c r="B49" s="41" t="s">
        <v>138</v>
      </c>
      <c r="C49" s="57" t="s">
        <v>107</v>
      </c>
      <c r="D49" s="95">
        <v>1</v>
      </c>
      <c r="E49" s="96">
        <v>1535.2828</v>
      </c>
      <c r="F49" s="96">
        <f t="shared" si="16"/>
        <v>1301.0871186440679</v>
      </c>
      <c r="G49" s="97">
        <f t="shared" si="17"/>
        <v>1535.2828</v>
      </c>
      <c r="H49" s="98"/>
      <c r="I49" s="96"/>
      <c r="J49" s="96"/>
      <c r="K49" s="97"/>
      <c r="L49" s="99"/>
      <c r="M49" s="96"/>
      <c r="N49" s="96"/>
      <c r="O49" s="97"/>
      <c r="P49" s="95">
        <f t="shared" si="3"/>
        <v>1</v>
      </c>
      <c r="Q49" s="100"/>
      <c r="R49" s="96">
        <f t="shared" si="4"/>
        <v>1301.0871186440679</v>
      </c>
      <c r="S49" s="97">
        <f t="shared" si="5"/>
        <v>1535.2828</v>
      </c>
      <c r="T49" s="199"/>
      <c r="U49" s="199"/>
      <c r="V49" s="197"/>
    </row>
    <row r="50" spans="1:22" s="36" customFormat="1" ht="15.75" outlineLevel="1">
      <c r="A50" s="41"/>
      <c r="B50" s="41" t="s">
        <v>139</v>
      </c>
      <c r="C50" s="57" t="s">
        <v>108</v>
      </c>
      <c r="D50" s="95">
        <v>1</v>
      </c>
      <c r="E50" s="96">
        <v>1412.3588</v>
      </c>
      <c r="F50" s="96">
        <f t="shared" si="16"/>
        <v>1196.9142372881356</v>
      </c>
      <c r="G50" s="97">
        <f t="shared" si="17"/>
        <v>1412.3588</v>
      </c>
      <c r="H50" s="98"/>
      <c r="I50" s="96"/>
      <c r="J50" s="96"/>
      <c r="K50" s="97"/>
      <c r="L50" s="99"/>
      <c r="M50" s="96"/>
      <c r="N50" s="96"/>
      <c r="O50" s="97"/>
      <c r="P50" s="95">
        <f t="shared" si="3"/>
        <v>1</v>
      </c>
      <c r="Q50" s="100"/>
      <c r="R50" s="96">
        <f t="shared" si="4"/>
        <v>1196.9142372881356</v>
      </c>
      <c r="S50" s="97">
        <f t="shared" si="5"/>
        <v>1412.3588</v>
      </c>
      <c r="T50" s="199"/>
      <c r="U50" s="199"/>
      <c r="V50" s="197"/>
    </row>
    <row r="51" spans="1:22" s="36" customFormat="1" ht="15.75" outlineLevel="1">
      <c r="A51" s="41"/>
      <c r="B51" s="41" t="s">
        <v>140</v>
      </c>
      <c r="C51" s="57" t="s">
        <v>109</v>
      </c>
      <c r="D51" s="95">
        <v>1</v>
      </c>
      <c r="E51" s="96">
        <v>947.11480000000006</v>
      </c>
      <c r="F51" s="96">
        <f t="shared" si="16"/>
        <v>802.63966101694928</v>
      </c>
      <c r="G51" s="97">
        <f t="shared" si="17"/>
        <v>947.11480000000006</v>
      </c>
      <c r="H51" s="98"/>
      <c r="I51" s="96"/>
      <c r="J51" s="96"/>
      <c r="K51" s="97"/>
      <c r="L51" s="99"/>
      <c r="M51" s="96"/>
      <c r="N51" s="96"/>
      <c r="O51" s="97"/>
      <c r="P51" s="95">
        <f t="shared" si="3"/>
        <v>1</v>
      </c>
      <c r="Q51" s="100"/>
      <c r="R51" s="96">
        <f t="shared" si="4"/>
        <v>802.63966101694928</v>
      </c>
      <c r="S51" s="97">
        <f t="shared" si="5"/>
        <v>947.11480000000006</v>
      </c>
      <c r="T51" s="199"/>
      <c r="U51" s="199"/>
      <c r="V51" s="197"/>
    </row>
    <row r="52" spans="1:22" s="36" customFormat="1" ht="15.75" outlineLevel="1">
      <c r="A52" s="41"/>
      <c r="B52" s="41" t="s">
        <v>141</v>
      </c>
      <c r="C52" s="57" t="s">
        <v>110</v>
      </c>
      <c r="D52" s="95">
        <v>1</v>
      </c>
      <c r="E52" s="96">
        <v>718.61880000000008</v>
      </c>
      <c r="F52" s="96">
        <f t="shared" si="16"/>
        <v>608.99898305084753</v>
      </c>
      <c r="G52" s="97">
        <f t="shared" si="17"/>
        <v>718.61880000000008</v>
      </c>
      <c r="H52" s="98"/>
      <c r="I52" s="96"/>
      <c r="J52" s="96"/>
      <c r="K52" s="97"/>
      <c r="L52" s="99"/>
      <c r="M52" s="96"/>
      <c r="N52" s="96"/>
      <c r="O52" s="97"/>
      <c r="P52" s="95">
        <f t="shared" si="3"/>
        <v>1</v>
      </c>
      <c r="Q52" s="100"/>
      <c r="R52" s="96">
        <f t="shared" si="4"/>
        <v>608.99898305084753</v>
      </c>
      <c r="S52" s="97">
        <f t="shared" si="5"/>
        <v>718.61880000000008</v>
      </c>
      <c r="T52" s="199"/>
      <c r="U52" s="199"/>
      <c r="V52" s="197"/>
    </row>
    <row r="53" spans="1:22" s="36" customFormat="1" ht="15.75" outlineLevel="1">
      <c r="A53" s="41"/>
      <c r="B53" s="41" t="s">
        <v>142</v>
      </c>
      <c r="C53" s="57" t="s">
        <v>111</v>
      </c>
      <c r="D53" s="95">
        <v>1</v>
      </c>
      <c r="E53" s="96">
        <v>789.80280000000005</v>
      </c>
      <c r="F53" s="96">
        <f t="shared" si="16"/>
        <v>669.3244067796611</v>
      </c>
      <c r="G53" s="97">
        <f t="shared" si="17"/>
        <v>789.80280000000005</v>
      </c>
      <c r="H53" s="98"/>
      <c r="I53" s="96"/>
      <c r="J53" s="96"/>
      <c r="K53" s="97"/>
      <c r="L53" s="99"/>
      <c r="M53" s="96"/>
      <c r="N53" s="96"/>
      <c r="O53" s="97"/>
      <c r="P53" s="95">
        <f t="shared" si="3"/>
        <v>1</v>
      </c>
      <c r="Q53" s="100"/>
      <c r="R53" s="96">
        <f t="shared" si="4"/>
        <v>669.3244067796611</v>
      </c>
      <c r="S53" s="97">
        <f t="shared" si="5"/>
        <v>789.80280000000005</v>
      </c>
      <c r="T53" s="199"/>
      <c r="U53" s="199"/>
      <c r="V53" s="197"/>
    </row>
    <row r="54" spans="1:22" s="36" customFormat="1" ht="15.75" outlineLevel="1">
      <c r="A54" s="41"/>
      <c r="B54" s="41" t="s">
        <v>143</v>
      </c>
      <c r="C54" s="57" t="s">
        <v>112</v>
      </c>
      <c r="D54" s="95">
        <v>1</v>
      </c>
      <c r="E54" s="96">
        <v>772.08280000000002</v>
      </c>
      <c r="F54" s="96">
        <f t="shared" si="16"/>
        <v>654.30745762711865</v>
      </c>
      <c r="G54" s="97">
        <f t="shared" si="17"/>
        <v>772.08280000000002</v>
      </c>
      <c r="H54" s="98"/>
      <c r="I54" s="96"/>
      <c r="J54" s="96"/>
      <c r="K54" s="97"/>
      <c r="L54" s="99"/>
      <c r="M54" s="96"/>
      <c r="N54" s="96"/>
      <c r="O54" s="97"/>
      <c r="P54" s="95">
        <f t="shared" si="3"/>
        <v>1</v>
      </c>
      <c r="Q54" s="100"/>
      <c r="R54" s="96">
        <f t="shared" si="4"/>
        <v>654.30745762711865</v>
      </c>
      <c r="S54" s="97">
        <f t="shared" si="5"/>
        <v>772.08280000000002</v>
      </c>
      <c r="T54" s="199"/>
      <c r="U54" s="199"/>
      <c r="V54" s="197"/>
    </row>
    <row r="55" spans="1:22" s="36" customFormat="1" ht="15.75" outlineLevel="1">
      <c r="A55" s="41"/>
      <c r="B55" s="41" t="s">
        <v>144</v>
      </c>
      <c r="C55" s="57" t="s">
        <v>113</v>
      </c>
      <c r="D55" s="95">
        <v>1</v>
      </c>
      <c r="E55" s="96">
        <v>1128.0028</v>
      </c>
      <c r="F55" s="96">
        <f t="shared" si="16"/>
        <v>955.93457627118653</v>
      </c>
      <c r="G55" s="97">
        <f t="shared" si="17"/>
        <v>1128.0028</v>
      </c>
      <c r="H55" s="98"/>
      <c r="I55" s="96"/>
      <c r="J55" s="96"/>
      <c r="K55" s="97"/>
      <c r="L55" s="99"/>
      <c r="M55" s="96"/>
      <c r="N55" s="96"/>
      <c r="O55" s="97"/>
      <c r="P55" s="95">
        <f t="shared" si="3"/>
        <v>1</v>
      </c>
      <c r="Q55" s="100"/>
      <c r="R55" s="96">
        <f t="shared" si="4"/>
        <v>955.93457627118653</v>
      </c>
      <c r="S55" s="97">
        <f t="shared" si="5"/>
        <v>1128.0028</v>
      </c>
      <c r="T55" s="199"/>
      <c r="U55" s="199"/>
      <c r="V55" s="197"/>
    </row>
    <row r="56" spans="1:22" s="36" customFormat="1" ht="15.75" outlineLevel="1">
      <c r="A56" s="41"/>
      <c r="B56" s="41" t="s">
        <v>145</v>
      </c>
      <c r="C56" s="57" t="s">
        <v>114</v>
      </c>
      <c r="D56" s="95">
        <v>1</v>
      </c>
      <c r="E56" s="96">
        <v>814.58280000000002</v>
      </c>
      <c r="F56" s="96">
        <f t="shared" si="16"/>
        <v>690.3244067796611</v>
      </c>
      <c r="G56" s="97">
        <f t="shared" si="17"/>
        <v>814.58280000000002</v>
      </c>
      <c r="H56" s="98"/>
      <c r="I56" s="96"/>
      <c r="J56" s="96"/>
      <c r="K56" s="97"/>
      <c r="L56" s="99"/>
      <c r="M56" s="96"/>
      <c r="N56" s="96"/>
      <c r="O56" s="97"/>
      <c r="P56" s="95">
        <f t="shared" si="3"/>
        <v>1</v>
      </c>
      <c r="Q56" s="100"/>
      <c r="R56" s="96">
        <f t="shared" si="4"/>
        <v>690.3244067796611</v>
      </c>
      <c r="S56" s="97">
        <f t="shared" si="5"/>
        <v>814.58280000000002</v>
      </c>
      <c r="T56" s="199"/>
      <c r="U56" s="199"/>
      <c r="V56" s="197"/>
    </row>
    <row r="57" spans="1:22" s="36" customFormat="1" ht="15.75" outlineLevel="1">
      <c r="A57" s="41"/>
      <c r="B57" s="41" t="s">
        <v>146</v>
      </c>
      <c r="C57" s="57" t="s">
        <v>115</v>
      </c>
      <c r="D57" s="95">
        <v>1</v>
      </c>
      <c r="E57" s="96">
        <v>1112.0828000000001</v>
      </c>
      <c r="F57" s="96">
        <f t="shared" si="16"/>
        <v>942.44305084745781</v>
      </c>
      <c r="G57" s="97">
        <f t="shared" si="17"/>
        <v>1112.0828000000001</v>
      </c>
      <c r="H57" s="98"/>
      <c r="I57" s="96"/>
      <c r="J57" s="96"/>
      <c r="K57" s="97"/>
      <c r="L57" s="99"/>
      <c r="M57" s="96"/>
      <c r="N57" s="96"/>
      <c r="O57" s="97"/>
      <c r="P57" s="95">
        <f t="shared" si="3"/>
        <v>1</v>
      </c>
      <c r="Q57" s="100"/>
      <c r="R57" s="96">
        <f t="shared" si="4"/>
        <v>942.44305084745781</v>
      </c>
      <c r="S57" s="97">
        <f t="shared" si="5"/>
        <v>1112.0828000000001</v>
      </c>
      <c r="T57" s="199"/>
      <c r="U57" s="199"/>
      <c r="V57" s="197"/>
    </row>
    <row r="58" spans="1:22" s="36" customFormat="1" ht="15.75" outlineLevel="1">
      <c r="A58" s="41"/>
      <c r="B58" s="41" t="s">
        <v>147</v>
      </c>
      <c r="C58" s="57" t="s">
        <v>116</v>
      </c>
      <c r="D58" s="95">
        <v>1</v>
      </c>
      <c r="E58" s="96">
        <v>623.70680000000004</v>
      </c>
      <c r="F58" s="96">
        <f t="shared" si="16"/>
        <v>528.56508474576276</v>
      </c>
      <c r="G58" s="97">
        <f t="shared" si="17"/>
        <v>623.70680000000004</v>
      </c>
      <c r="H58" s="98"/>
      <c r="I58" s="96"/>
      <c r="J58" s="96"/>
      <c r="K58" s="97"/>
      <c r="L58" s="99"/>
      <c r="M58" s="96"/>
      <c r="N58" s="96"/>
      <c r="O58" s="97"/>
      <c r="P58" s="95">
        <f t="shared" si="3"/>
        <v>1</v>
      </c>
      <c r="Q58" s="100"/>
      <c r="R58" s="96">
        <f t="shared" si="4"/>
        <v>528.56508474576276</v>
      </c>
      <c r="S58" s="97">
        <f t="shared" si="5"/>
        <v>623.70680000000004</v>
      </c>
      <c r="T58" s="199"/>
      <c r="U58" s="199"/>
      <c r="V58" s="197"/>
    </row>
    <row r="59" spans="1:22" s="36" customFormat="1" ht="16.5" outlineLevel="1" thickBot="1">
      <c r="A59" s="107"/>
      <c r="B59" s="41" t="s">
        <v>148</v>
      </c>
      <c r="C59" s="57" t="s">
        <v>117</v>
      </c>
      <c r="D59" s="95">
        <v>1</v>
      </c>
      <c r="E59" s="96">
        <v>1771.0548000000001</v>
      </c>
      <c r="F59" s="96">
        <f t="shared" si="16"/>
        <v>1500.893898305085</v>
      </c>
      <c r="G59" s="97">
        <f t="shared" si="17"/>
        <v>1771.0548000000001</v>
      </c>
      <c r="H59" s="98"/>
      <c r="I59" s="96"/>
      <c r="J59" s="96"/>
      <c r="K59" s="97"/>
      <c r="L59" s="99"/>
      <c r="M59" s="96"/>
      <c r="N59" s="96"/>
      <c r="O59" s="97"/>
      <c r="P59" s="95">
        <f t="shared" si="3"/>
        <v>1</v>
      </c>
      <c r="Q59" s="100"/>
      <c r="R59" s="96">
        <f t="shared" si="4"/>
        <v>1500.893898305085</v>
      </c>
      <c r="S59" s="97">
        <f t="shared" si="5"/>
        <v>1771.0548000000001</v>
      </c>
      <c r="T59" s="199"/>
      <c r="U59" s="199"/>
      <c r="V59" s="197"/>
    </row>
    <row r="60" spans="1:22" ht="27" customHeight="1" thickBot="1">
      <c r="A60" s="108"/>
      <c r="B60" s="224" t="s">
        <v>3</v>
      </c>
      <c r="C60" s="225"/>
      <c r="D60" s="101">
        <f>D27+D15</f>
        <v>105</v>
      </c>
      <c r="E60" s="102"/>
      <c r="F60" s="103">
        <f>F27+F15</f>
        <v>37177.140033898315</v>
      </c>
      <c r="G60" s="104">
        <f>G27+G15</f>
        <v>43869.025239999995</v>
      </c>
      <c r="H60" s="105">
        <f>H27+H15</f>
        <v>490</v>
      </c>
      <c r="I60" s="103"/>
      <c r="J60" s="103">
        <f>J27+J15</f>
        <v>26849.508474576272</v>
      </c>
      <c r="K60" s="104">
        <f>K27+K15</f>
        <v>31682.420000000002</v>
      </c>
      <c r="L60" s="106">
        <f>L27+L15</f>
        <v>8</v>
      </c>
      <c r="M60" s="103"/>
      <c r="N60" s="103">
        <f>N27+N15</f>
        <v>19565.385000000002</v>
      </c>
      <c r="O60" s="104">
        <f>O27+O15</f>
        <v>23087.154299999998</v>
      </c>
      <c r="P60" s="106">
        <f t="shared" si="3"/>
        <v>603</v>
      </c>
      <c r="Q60" s="103"/>
      <c r="R60" s="103">
        <f t="shared" si="4"/>
        <v>83592.033508474589</v>
      </c>
      <c r="S60" s="104">
        <f t="shared" si="5"/>
        <v>98638.599539999996</v>
      </c>
      <c r="T60" s="199"/>
      <c r="U60" s="199"/>
      <c r="V60" s="197"/>
    </row>
    <row r="61" spans="1:22">
      <c r="B61" s="8"/>
      <c r="C61" s="6"/>
      <c r="D61" s="6"/>
      <c r="E61" s="6"/>
      <c r="F61" s="6"/>
      <c r="G61" s="6"/>
      <c r="H61" s="6"/>
      <c r="I61" s="6"/>
      <c r="J61" s="6"/>
      <c r="K61" s="6"/>
      <c r="L61" s="6"/>
      <c r="M61" s="6"/>
      <c r="N61" s="6"/>
      <c r="O61" s="6"/>
      <c r="P61" s="6"/>
      <c r="Q61" s="6"/>
      <c r="R61" s="6"/>
      <c r="S61" s="6"/>
      <c r="T61" s="195"/>
      <c r="U61" s="195"/>
      <c r="V61" s="195"/>
    </row>
    <row r="62" spans="1:22">
      <c r="B62" s="8"/>
      <c r="C62" s="6"/>
      <c r="D62" s="6"/>
      <c r="E62" s="6"/>
    </row>
    <row r="63" spans="1:22" s="9" customFormat="1" ht="20.25" customHeight="1">
      <c r="B63" s="7"/>
      <c r="C63" s="7"/>
      <c r="D63" s="7"/>
      <c r="G63" s="153"/>
    </row>
    <row r="64" spans="1:22" s="9" customFormat="1" ht="23.25" customHeight="1">
      <c r="B64" s="7"/>
      <c r="C64" s="7"/>
      <c r="D64" s="7"/>
      <c r="H64" s="7"/>
      <c r="I64" s="7"/>
      <c r="J64" s="7"/>
      <c r="K64" s="7"/>
      <c r="L64" s="7"/>
      <c r="M64" s="7"/>
      <c r="N64" s="7"/>
      <c r="O64" s="7"/>
      <c r="P64" s="7"/>
      <c r="S64" s="7"/>
    </row>
    <row r="65" spans="2:20" s="19" customFormat="1" ht="35.1" customHeight="1">
      <c r="L65" s="201" t="s">
        <v>38</v>
      </c>
      <c r="M65" s="201"/>
      <c r="N65" s="201"/>
      <c r="P65" s="202" t="s">
        <v>39</v>
      </c>
      <c r="Q65" s="202"/>
      <c r="R65" s="202"/>
    </row>
    <row r="66" spans="2:20" s="6" customFormat="1" ht="15" customHeight="1">
      <c r="L66" s="203" t="s">
        <v>41</v>
      </c>
      <c r="M66" s="203"/>
      <c r="N66" s="203"/>
      <c r="P66" s="200" t="s">
        <v>42</v>
      </c>
      <c r="Q66" s="200"/>
      <c r="R66" s="200"/>
    </row>
    <row r="67" spans="2:20" s="6" customFormat="1">
      <c r="B67" s="8"/>
      <c r="L67" s="200" t="s">
        <v>43</v>
      </c>
      <c r="M67" s="200"/>
      <c r="N67" s="200"/>
    </row>
    <row r="73" spans="2:20" ht="31.5">
      <c r="D73" s="45"/>
      <c r="F73" s="45"/>
      <c r="G73" s="45"/>
      <c r="H73" s="45"/>
      <c r="I73" s="45"/>
      <c r="J73" s="45"/>
      <c r="K73" s="45"/>
      <c r="L73" s="45"/>
      <c r="M73" s="45"/>
      <c r="N73" s="45"/>
      <c r="O73" s="45"/>
      <c r="P73" s="45"/>
      <c r="R73" s="45"/>
      <c r="S73" s="45"/>
    </row>
    <row r="74" spans="2:20" ht="31.5">
      <c r="D74" s="186"/>
      <c r="F74" s="186"/>
      <c r="G74" s="186"/>
      <c r="H74" s="186"/>
      <c r="J74" s="186"/>
      <c r="K74" s="186"/>
      <c r="L74" s="186"/>
      <c r="N74" s="186"/>
      <c r="O74" s="186"/>
      <c r="P74" s="186"/>
      <c r="R74" s="186"/>
      <c r="S74" s="186"/>
      <c r="T74" s="186"/>
    </row>
    <row r="75" spans="2:20" ht="31.5">
      <c r="D75" s="186"/>
      <c r="F75" s="186"/>
      <c r="G75" s="186"/>
      <c r="H75" s="186"/>
      <c r="J75" s="186"/>
      <c r="K75" s="186"/>
      <c r="L75" s="186"/>
      <c r="N75" s="186"/>
      <c r="O75" s="186"/>
      <c r="P75" s="186"/>
      <c r="R75" s="186"/>
      <c r="S75" s="186"/>
      <c r="T75" s="186"/>
    </row>
  </sheetData>
  <mergeCells count="36">
    <mergeCell ref="A10:A14"/>
    <mergeCell ref="S11:S14"/>
    <mergeCell ref="L10:O10"/>
    <mergeCell ref="B60:C60"/>
    <mergeCell ref="H11:H14"/>
    <mergeCell ref="I11:I14"/>
    <mergeCell ref="J11:J14"/>
    <mergeCell ref="L11:L14"/>
    <mergeCell ref="G11:G14"/>
    <mergeCell ref="K11:K14"/>
    <mergeCell ref="B7:R7"/>
    <mergeCell ref="B10:B14"/>
    <mergeCell ref="C10:C14"/>
    <mergeCell ref="D11:D14"/>
    <mergeCell ref="E11:E14"/>
    <mergeCell ref="F11:F14"/>
    <mergeCell ref="P11:P14"/>
    <mergeCell ref="Q11:Q14"/>
    <mergeCell ref="R11:R14"/>
    <mergeCell ref="M11:M14"/>
    <mergeCell ref="N11:N14"/>
    <mergeCell ref="E8:I8"/>
    <mergeCell ref="P10:S10"/>
    <mergeCell ref="D10:G10"/>
    <mergeCell ref="H10:K10"/>
    <mergeCell ref="O11:O14"/>
    <mergeCell ref="N2:R2"/>
    <mergeCell ref="N3:R3"/>
    <mergeCell ref="N4:R4"/>
    <mergeCell ref="N5:R5"/>
    <mergeCell ref="Q6:R6"/>
    <mergeCell ref="L67:N67"/>
    <mergeCell ref="L65:N65"/>
    <mergeCell ref="P65:R65"/>
    <mergeCell ref="L66:N66"/>
    <mergeCell ref="P66:R66"/>
  </mergeCells>
  <dataValidations count="1">
    <dataValidation type="textLength" operator="lessThanOrEqual" allowBlank="1" showInputMessage="1" showErrorMessage="1" errorTitle="Ошибка" error="Допускается ввод не более 900 символов!" sqref="IP65522 SL65522 ACH65522 AMD65522 AVZ65522 BFV65522 BPR65522 BZN65522 CJJ65522 CTF65522 DDB65522 DMX65522 DWT65522 EGP65522 EQL65522 FAH65522 FKD65522 FTZ65522 GDV65522 GNR65522 GXN65522 HHJ65522 HRF65522 IBB65522 IKX65522 IUT65522 JEP65522 JOL65522 JYH65522 KID65522 KRZ65522 LBV65522 LLR65522 LVN65522 MFJ65522 MPF65522 MZB65522 NIX65522 NST65522 OCP65522 OML65522 OWH65522 PGD65522 PPZ65522 PZV65522 QJR65522 QTN65522 RDJ65522 RNF65522 RXB65522 SGX65522 SQT65522 TAP65522 TKL65522 TUH65522 UED65522 UNZ65522 UXV65522 VHR65522 VRN65522 WBJ65522 WLF65522 WVB65522 IP131058 SL131058 ACH131058 AMD131058 AVZ131058 BFV131058 BPR131058 BZN131058 CJJ131058 CTF131058 DDB131058 DMX131058 DWT131058 EGP131058 EQL131058 FAH131058 FKD131058 FTZ131058 GDV131058 GNR131058 GXN131058 HHJ131058 HRF131058 IBB131058 IKX131058 IUT131058 JEP131058 JOL131058 JYH131058 KID131058 KRZ131058 LBV131058 LLR131058 LVN131058 MFJ131058 MPF131058 MZB131058 NIX131058 NST131058 OCP131058 OML131058 OWH131058 PGD131058 PPZ131058 PZV131058 QJR131058 QTN131058 RDJ131058 RNF131058 RXB131058 SGX131058 SQT131058 TAP131058 TKL131058 TUH131058 UED131058 UNZ131058 UXV131058 VHR131058 VRN131058 WBJ131058 WLF131058 WVB131058 IP196594 SL196594 ACH196594 AMD196594 AVZ196594 BFV196594 BPR196594 BZN196594 CJJ196594 CTF196594 DDB196594 DMX196594 DWT196594 EGP196594 EQL196594 FAH196594 FKD196594 FTZ196594 GDV196594 GNR196594 GXN196594 HHJ196594 HRF196594 IBB196594 IKX196594 IUT196594 JEP196594 JOL196594 JYH196594 KID196594 KRZ196594 LBV196594 LLR196594 LVN196594 MFJ196594 MPF196594 MZB196594 NIX196594 NST196594 OCP196594 OML196594 OWH196594 PGD196594 PPZ196594 PZV196594 QJR196594 QTN196594 RDJ196594 RNF196594 RXB196594 SGX196594 SQT196594 TAP196594 TKL196594 TUH196594 UED196594 UNZ196594 UXV196594 VHR196594 VRN196594 WBJ196594 WLF196594 WVB196594 IP262130 SL262130 ACH262130 AMD262130 AVZ262130 BFV262130 BPR262130 BZN262130 CJJ262130 CTF262130 DDB262130 DMX262130 DWT262130 EGP262130 EQL262130 FAH262130 FKD262130 FTZ262130 GDV262130 GNR262130 GXN262130 HHJ262130 HRF262130 IBB262130 IKX262130 IUT262130 JEP262130 JOL262130 JYH262130 KID262130 KRZ262130 LBV262130 LLR262130 LVN262130 MFJ262130 MPF262130 MZB262130 NIX262130 NST262130 OCP262130 OML262130 OWH262130 PGD262130 PPZ262130 PZV262130 QJR262130 QTN262130 RDJ262130 RNF262130 RXB262130 SGX262130 SQT262130 TAP262130 TKL262130 TUH262130 UED262130 UNZ262130 UXV262130 VHR262130 VRN262130 WBJ262130 WLF262130 WVB262130 IP327666 SL327666 ACH327666 AMD327666 AVZ327666 BFV327666 BPR327666 BZN327666 CJJ327666 CTF327666 DDB327666 DMX327666 DWT327666 EGP327666 EQL327666 FAH327666 FKD327666 FTZ327666 GDV327666 GNR327666 GXN327666 HHJ327666 HRF327666 IBB327666 IKX327666 IUT327666 JEP327666 JOL327666 JYH327666 KID327666 KRZ327666 LBV327666 LLR327666 LVN327666 MFJ327666 MPF327666 MZB327666 NIX327666 NST327666 OCP327666 OML327666 OWH327666 PGD327666 PPZ327666 PZV327666 QJR327666 QTN327666 RDJ327666 RNF327666 RXB327666 SGX327666 SQT327666 TAP327666 TKL327666 TUH327666 UED327666 UNZ327666 UXV327666 VHR327666 VRN327666 WBJ327666 WLF327666 WVB327666 IP393202 SL393202 ACH393202 AMD393202 AVZ393202 BFV393202 BPR393202 BZN393202 CJJ393202 CTF393202 DDB393202 DMX393202 DWT393202 EGP393202 EQL393202 FAH393202 FKD393202 FTZ393202 GDV393202 GNR393202 GXN393202 HHJ393202 HRF393202 IBB393202 IKX393202 IUT393202 JEP393202 JOL393202 JYH393202 KID393202 KRZ393202 LBV393202 LLR393202 LVN393202 MFJ393202 MPF393202 MZB393202 NIX393202 NST393202 OCP393202 OML393202 OWH393202 PGD393202 PPZ393202 PZV393202 QJR393202 QTN393202 RDJ393202 RNF393202 RXB393202 SGX393202 SQT393202 TAP393202 TKL393202 TUH393202 UED393202 UNZ393202 UXV393202 VHR393202 VRN393202 WBJ393202 WLF393202 WVB393202 IP458738 SL458738 ACH458738 AMD458738 AVZ458738 BFV458738 BPR458738 BZN458738 CJJ458738 CTF458738 DDB458738 DMX458738 DWT458738 EGP458738 EQL458738 FAH458738 FKD458738 FTZ458738 GDV458738 GNR458738 GXN458738 HHJ458738 HRF458738 IBB458738 IKX458738 IUT458738 JEP458738 JOL458738 JYH458738 KID458738 KRZ458738 LBV458738 LLR458738 LVN458738 MFJ458738 MPF458738 MZB458738 NIX458738 NST458738 OCP458738 OML458738 OWH458738 PGD458738 PPZ458738 PZV458738 QJR458738 QTN458738 RDJ458738 RNF458738 RXB458738 SGX458738 SQT458738 TAP458738 TKL458738 TUH458738 UED458738 UNZ458738 UXV458738 VHR458738 VRN458738 WBJ458738 WLF458738 WVB458738 IP524274 SL524274 ACH524274 AMD524274 AVZ524274 BFV524274 BPR524274 BZN524274 CJJ524274 CTF524274 DDB524274 DMX524274 DWT524274 EGP524274 EQL524274 FAH524274 FKD524274 FTZ524274 GDV524274 GNR524274 GXN524274 HHJ524274 HRF524274 IBB524274 IKX524274 IUT524274 JEP524274 JOL524274 JYH524274 KID524274 KRZ524274 LBV524274 LLR524274 LVN524274 MFJ524274 MPF524274 MZB524274 NIX524274 NST524274 OCP524274 OML524274 OWH524274 PGD524274 PPZ524274 PZV524274 QJR524274 QTN524274 RDJ524274 RNF524274 RXB524274 SGX524274 SQT524274 TAP524274 TKL524274 TUH524274 UED524274 UNZ524274 UXV524274 VHR524274 VRN524274 WBJ524274 WLF524274 WVB524274 IP589810 SL589810 ACH589810 AMD589810 AVZ589810 BFV589810 BPR589810 BZN589810 CJJ589810 CTF589810 DDB589810 DMX589810 DWT589810 EGP589810 EQL589810 FAH589810 FKD589810 FTZ589810 GDV589810 GNR589810 GXN589810 HHJ589810 HRF589810 IBB589810 IKX589810 IUT589810 JEP589810 JOL589810 JYH589810 KID589810 KRZ589810 LBV589810 LLR589810 LVN589810 MFJ589810 MPF589810 MZB589810 NIX589810 NST589810 OCP589810 OML589810 OWH589810 PGD589810 PPZ589810 PZV589810 QJR589810 QTN589810 RDJ589810 RNF589810 RXB589810 SGX589810 SQT589810 TAP589810 TKL589810 TUH589810 UED589810 UNZ589810 UXV589810 VHR589810 VRN589810 WBJ589810 WLF589810 WVB589810 IP655346 SL655346 ACH655346 AMD655346 AVZ655346 BFV655346 BPR655346 BZN655346 CJJ655346 CTF655346 DDB655346 DMX655346 DWT655346 EGP655346 EQL655346 FAH655346 FKD655346 FTZ655346 GDV655346 GNR655346 GXN655346 HHJ655346 HRF655346 IBB655346 IKX655346 IUT655346 JEP655346 JOL655346 JYH655346 KID655346 KRZ655346 LBV655346 LLR655346 LVN655346 MFJ655346 MPF655346 MZB655346 NIX655346 NST655346 OCP655346 OML655346 OWH655346 PGD655346 PPZ655346 PZV655346 QJR655346 QTN655346 RDJ655346 RNF655346 RXB655346 SGX655346 SQT655346 TAP655346 TKL655346 TUH655346 UED655346 UNZ655346 UXV655346 VHR655346 VRN655346 WBJ655346 WLF655346 WVB655346 IP720882 SL720882 ACH720882 AMD720882 AVZ720882 BFV720882 BPR720882 BZN720882 CJJ720882 CTF720882 DDB720882 DMX720882 DWT720882 EGP720882 EQL720882 FAH720882 FKD720882 FTZ720882 GDV720882 GNR720882 GXN720882 HHJ720882 HRF720882 IBB720882 IKX720882 IUT720882 JEP720882 JOL720882 JYH720882 KID720882 KRZ720882 LBV720882 LLR720882 LVN720882 MFJ720882 MPF720882 MZB720882 NIX720882 NST720882 OCP720882 OML720882 OWH720882 PGD720882 PPZ720882 PZV720882 QJR720882 QTN720882 RDJ720882 RNF720882 RXB720882 SGX720882 SQT720882 TAP720882 TKL720882 TUH720882 UED720882 UNZ720882 UXV720882 VHR720882 VRN720882 WBJ720882 WLF720882 WVB720882 IP786418 SL786418 ACH786418 AMD786418 AVZ786418 BFV786418 BPR786418 BZN786418 CJJ786418 CTF786418 DDB786418 DMX786418 DWT786418 EGP786418 EQL786418 FAH786418 FKD786418 FTZ786418 GDV786418 GNR786418 GXN786418 HHJ786418 HRF786418 IBB786418 IKX786418 IUT786418 JEP786418 JOL786418 JYH786418 KID786418 KRZ786418 LBV786418 LLR786418 LVN786418 MFJ786418 MPF786418 MZB786418 NIX786418 NST786418 OCP786418 OML786418 OWH786418 PGD786418 PPZ786418 PZV786418 QJR786418 QTN786418 RDJ786418 RNF786418 RXB786418 SGX786418 SQT786418 TAP786418 TKL786418 TUH786418 UED786418 UNZ786418 UXV786418 VHR786418 VRN786418 WBJ786418 WLF786418 WVB786418 IP851954 SL851954 ACH851954 AMD851954 AVZ851954 BFV851954 BPR851954 BZN851954 CJJ851954 CTF851954 DDB851954 DMX851954 DWT851954 EGP851954 EQL851954 FAH851954 FKD851954 FTZ851954 GDV851954 GNR851954 GXN851954 HHJ851954 HRF851954 IBB851954 IKX851954 IUT851954 JEP851954 JOL851954 JYH851954 KID851954 KRZ851954 LBV851954 LLR851954 LVN851954 MFJ851954 MPF851954 MZB851954 NIX851954 NST851954 OCP851954 OML851954 OWH851954 PGD851954 PPZ851954 PZV851954 QJR851954 QTN851954 RDJ851954 RNF851954 RXB851954 SGX851954 SQT851954 TAP851954 TKL851954 TUH851954 UED851954 UNZ851954 UXV851954 VHR851954 VRN851954 WBJ851954 WLF851954 WVB851954 IP917490 SL917490 ACH917490 AMD917490 AVZ917490 BFV917490 BPR917490 BZN917490 CJJ917490 CTF917490 DDB917490 DMX917490 DWT917490 EGP917490 EQL917490 FAH917490 FKD917490 FTZ917490 GDV917490 GNR917490 GXN917490 HHJ917490 HRF917490 IBB917490 IKX917490 IUT917490 JEP917490 JOL917490 JYH917490 KID917490 KRZ917490 LBV917490 LLR917490 LVN917490 MFJ917490 MPF917490 MZB917490 NIX917490 NST917490 OCP917490 OML917490 OWH917490 PGD917490 PPZ917490 PZV917490 QJR917490 QTN917490 RDJ917490 RNF917490 RXB917490 SGX917490 SQT917490 TAP917490 TKL917490 TUH917490 UED917490 UNZ917490 UXV917490 VHR917490 VRN917490 WBJ917490 WLF917490 WVB917490 IP983026 SL983026 ACH983026 AMD983026 AVZ983026 BFV983026 BPR983026 BZN983026 CJJ983026 CTF983026 DDB983026 DMX983026 DWT983026 EGP983026 EQL983026 FAH983026 FKD983026 FTZ983026 GDV983026 GNR983026 GXN983026 HHJ983026 HRF983026 IBB983026 IKX983026 IUT983026 JEP983026 JOL983026 JYH983026 KID983026 KRZ983026 LBV983026 LLR983026 LVN983026 MFJ983026 MPF983026 MZB983026 NIX983026 NST983026 OCP983026 OML983026 OWH983026 PGD983026 PPZ983026 PZV983026 QJR983026 QTN983026 RDJ983026 RNF983026 RXB983026 SGX983026 SQT983026 TAP983026 TKL983026 TUH983026 UED983026 UNZ983026 UXV983026 VHR983026 VRN983026 WBJ983026 WLF983026 WVB983026 IP65539:IP65546 SL65539:SL65546 ACH65539:ACH65546 AMD65539:AMD65546 AVZ65539:AVZ65546 BFV65539:BFV65546 BPR65539:BPR65546 BZN65539:BZN65546 CJJ65539:CJJ65546 CTF65539:CTF65546 DDB65539:DDB65546 DMX65539:DMX65546 DWT65539:DWT65546 EGP65539:EGP65546 EQL65539:EQL65546 FAH65539:FAH65546 FKD65539:FKD65546 FTZ65539:FTZ65546 GDV65539:GDV65546 GNR65539:GNR65546 GXN65539:GXN65546 HHJ65539:HHJ65546 HRF65539:HRF65546 IBB65539:IBB65546 IKX65539:IKX65546 IUT65539:IUT65546 JEP65539:JEP65546 JOL65539:JOL65546 JYH65539:JYH65546 KID65539:KID65546 KRZ65539:KRZ65546 LBV65539:LBV65546 LLR65539:LLR65546 LVN65539:LVN65546 MFJ65539:MFJ65546 MPF65539:MPF65546 MZB65539:MZB65546 NIX65539:NIX65546 NST65539:NST65546 OCP65539:OCP65546 OML65539:OML65546 OWH65539:OWH65546 PGD65539:PGD65546 PPZ65539:PPZ65546 PZV65539:PZV65546 QJR65539:QJR65546 QTN65539:QTN65546 RDJ65539:RDJ65546 RNF65539:RNF65546 RXB65539:RXB65546 SGX65539:SGX65546 SQT65539:SQT65546 TAP65539:TAP65546 TKL65539:TKL65546 TUH65539:TUH65546 UED65539:UED65546 UNZ65539:UNZ65546 UXV65539:UXV65546 VHR65539:VHR65546 VRN65539:VRN65546 WBJ65539:WBJ65546 WLF65539:WLF65546 WVB65539:WVB65546 IP131075:IP131082 SL131075:SL131082 ACH131075:ACH131082 AMD131075:AMD131082 AVZ131075:AVZ131082 BFV131075:BFV131082 BPR131075:BPR131082 BZN131075:BZN131082 CJJ131075:CJJ131082 CTF131075:CTF131082 DDB131075:DDB131082 DMX131075:DMX131082 DWT131075:DWT131082 EGP131075:EGP131082 EQL131075:EQL131082 FAH131075:FAH131082 FKD131075:FKD131082 FTZ131075:FTZ131082 GDV131075:GDV131082 GNR131075:GNR131082 GXN131075:GXN131082 HHJ131075:HHJ131082 HRF131075:HRF131082 IBB131075:IBB131082 IKX131075:IKX131082 IUT131075:IUT131082 JEP131075:JEP131082 JOL131075:JOL131082 JYH131075:JYH131082 KID131075:KID131082 KRZ131075:KRZ131082 LBV131075:LBV131082 LLR131075:LLR131082 LVN131075:LVN131082 MFJ131075:MFJ131082 MPF131075:MPF131082 MZB131075:MZB131082 NIX131075:NIX131082 NST131075:NST131082 OCP131075:OCP131082 OML131075:OML131082 OWH131075:OWH131082 PGD131075:PGD131082 PPZ131075:PPZ131082 PZV131075:PZV131082 QJR131075:QJR131082 QTN131075:QTN131082 RDJ131075:RDJ131082 RNF131075:RNF131082 RXB131075:RXB131082 SGX131075:SGX131082 SQT131075:SQT131082 TAP131075:TAP131082 TKL131075:TKL131082 TUH131075:TUH131082 UED131075:UED131082 UNZ131075:UNZ131082 UXV131075:UXV131082 VHR131075:VHR131082 VRN131075:VRN131082 WBJ131075:WBJ131082 WLF131075:WLF131082 WVB131075:WVB131082 IP196611:IP196618 SL196611:SL196618 ACH196611:ACH196618 AMD196611:AMD196618 AVZ196611:AVZ196618 BFV196611:BFV196618 BPR196611:BPR196618 BZN196611:BZN196618 CJJ196611:CJJ196618 CTF196611:CTF196618 DDB196611:DDB196618 DMX196611:DMX196618 DWT196611:DWT196618 EGP196611:EGP196618 EQL196611:EQL196618 FAH196611:FAH196618 FKD196611:FKD196618 FTZ196611:FTZ196618 GDV196611:GDV196618 GNR196611:GNR196618 GXN196611:GXN196618 HHJ196611:HHJ196618 HRF196611:HRF196618 IBB196611:IBB196618 IKX196611:IKX196618 IUT196611:IUT196618 JEP196611:JEP196618 JOL196611:JOL196618 JYH196611:JYH196618 KID196611:KID196618 KRZ196611:KRZ196618 LBV196611:LBV196618 LLR196611:LLR196618 LVN196611:LVN196618 MFJ196611:MFJ196618 MPF196611:MPF196618 MZB196611:MZB196618 NIX196611:NIX196618 NST196611:NST196618 OCP196611:OCP196618 OML196611:OML196618 OWH196611:OWH196618 PGD196611:PGD196618 PPZ196611:PPZ196618 PZV196611:PZV196618 QJR196611:QJR196618 QTN196611:QTN196618 RDJ196611:RDJ196618 RNF196611:RNF196618 RXB196611:RXB196618 SGX196611:SGX196618 SQT196611:SQT196618 TAP196611:TAP196618 TKL196611:TKL196618 TUH196611:TUH196618 UED196611:UED196618 UNZ196611:UNZ196618 UXV196611:UXV196618 VHR196611:VHR196618 VRN196611:VRN196618 WBJ196611:WBJ196618 WLF196611:WLF196618 WVB196611:WVB196618 IP262147:IP262154 SL262147:SL262154 ACH262147:ACH262154 AMD262147:AMD262154 AVZ262147:AVZ262154 BFV262147:BFV262154 BPR262147:BPR262154 BZN262147:BZN262154 CJJ262147:CJJ262154 CTF262147:CTF262154 DDB262147:DDB262154 DMX262147:DMX262154 DWT262147:DWT262154 EGP262147:EGP262154 EQL262147:EQL262154 FAH262147:FAH262154 FKD262147:FKD262154 FTZ262147:FTZ262154 GDV262147:GDV262154 GNR262147:GNR262154 GXN262147:GXN262154 HHJ262147:HHJ262154 HRF262147:HRF262154 IBB262147:IBB262154 IKX262147:IKX262154 IUT262147:IUT262154 JEP262147:JEP262154 JOL262147:JOL262154 JYH262147:JYH262154 KID262147:KID262154 KRZ262147:KRZ262154 LBV262147:LBV262154 LLR262147:LLR262154 LVN262147:LVN262154 MFJ262147:MFJ262154 MPF262147:MPF262154 MZB262147:MZB262154 NIX262147:NIX262154 NST262147:NST262154 OCP262147:OCP262154 OML262147:OML262154 OWH262147:OWH262154 PGD262147:PGD262154 PPZ262147:PPZ262154 PZV262147:PZV262154 QJR262147:QJR262154 QTN262147:QTN262154 RDJ262147:RDJ262154 RNF262147:RNF262154 RXB262147:RXB262154 SGX262147:SGX262154 SQT262147:SQT262154 TAP262147:TAP262154 TKL262147:TKL262154 TUH262147:TUH262154 UED262147:UED262154 UNZ262147:UNZ262154 UXV262147:UXV262154 VHR262147:VHR262154 VRN262147:VRN262154 WBJ262147:WBJ262154 WLF262147:WLF262154 WVB262147:WVB262154 IP327683:IP327690 SL327683:SL327690 ACH327683:ACH327690 AMD327683:AMD327690 AVZ327683:AVZ327690 BFV327683:BFV327690 BPR327683:BPR327690 BZN327683:BZN327690 CJJ327683:CJJ327690 CTF327683:CTF327690 DDB327683:DDB327690 DMX327683:DMX327690 DWT327683:DWT327690 EGP327683:EGP327690 EQL327683:EQL327690 FAH327683:FAH327690 FKD327683:FKD327690 FTZ327683:FTZ327690 GDV327683:GDV327690 GNR327683:GNR327690 GXN327683:GXN327690 HHJ327683:HHJ327690 HRF327683:HRF327690 IBB327683:IBB327690 IKX327683:IKX327690 IUT327683:IUT327690 JEP327683:JEP327690 JOL327683:JOL327690 JYH327683:JYH327690 KID327683:KID327690 KRZ327683:KRZ327690 LBV327683:LBV327690 LLR327683:LLR327690 LVN327683:LVN327690 MFJ327683:MFJ327690 MPF327683:MPF327690 MZB327683:MZB327690 NIX327683:NIX327690 NST327683:NST327690 OCP327683:OCP327690 OML327683:OML327690 OWH327683:OWH327690 PGD327683:PGD327690 PPZ327683:PPZ327690 PZV327683:PZV327690 QJR327683:QJR327690 QTN327683:QTN327690 RDJ327683:RDJ327690 RNF327683:RNF327690 RXB327683:RXB327690 SGX327683:SGX327690 SQT327683:SQT327690 TAP327683:TAP327690 TKL327683:TKL327690 TUH327683:TUH327690 UED327683:UED327690 UNZ327683:UNZ327690 UXV327683:UXV327690 VHR327683:VHR327690 VRN327683:VRN327690 WBJ327683:WBJ327690 WLF327683:WLF327690 WVB327683:WVB327690 IP393219:IP393226 SL393219:SL393226 ACH393219:ACH393226 AMD393219:AMD393226 AVZ393219:AVZ393226 BFV393219:BFV393226 BPR393219:BPR393226 BZN393219:BZN393226 CJJ393219:CJJ393226 CTF393219:CTF393226 DDB393219:DDB393226 DMX393219:DMX393226 DWT393219:DWT393226 EGP393219:EGP393226 EQL393219:EQL393226 FAH393219:FAH393226 FKD393219:FKD393226 FTZ393219:FTZ393226 GDV393219:GDV393226 GNR393219:GNR393226 GXN393219:GXN393226 HHJ393219:HHJ393226 HRF393219:HRF393226 IBB393219:IBB393226 IKX393219:IKX393226 IUT393219:IUT393226 JEP393219:JEP393226 JOL393219:JOL393226 JYH393219:JYH393226 KID393219:KID393226 KRZ393219:KRZ393226 LBV393219:LBV393226 LLR393219:LLR393226 LVN393219:LVN393226 MFJ393219:MFJ393226 MPF393219:MPF393226 MZB393219:MZB393226 NIX393219:NIX393226 NST393219:NST393226 OCP393219:OCP393226 OML393219:OML393226 OWH393219:OWH393226 PGD393219:PGD393226 PPZ393219:PPZ393226 PZV393219:PZV393226 QJR393219:QJR393226 QTN393219:QTN393226 RDJ393219:RDJ393226 RNF393219:RNF393226 RXB393219:RXB393226 SGX393219:SGX393226 SQT393219:SQT393226 TAP393219:TAP393226 TKL393219:TKL393226 TUH393219:TUH393226 UED393219:UED393226 UNZ393219:UNZ393226 UXV393219:UXV393226 VHR393219:VHR393226 VRN393219:VRN393226 WBJ393219:WBJ393226 WLF393219:WLF393226 WVB393219:WVB393226 IP458755:IP458762 SL458755:SL458762 ACH458755:ACH458762 AMD458755:AMD458762 AVZ458755:AVZ458762 BFV458755:BFV458762 BPR458755:BPR458762 BZN458755:BZN458762 CJJ458755:CJJ458762 CTF458755:CTF458762 DDB458755:DDB458762 DMX458755:DMX458762 DWT458755:DWT458762 EGP458755:EGP458762 EQL458755:EQL458762 FAH458755:FAH458762 FKD458755:FKD458762 FTZ458755:FTZ458762 GDV458755:GDV458762 GNR458755:GNR458762 GXN458755:GXN458762 HHJ458755:HHJ458762 HRF458755:HRF458762 IBB458755:IBB458762 IKX458755:IKX458762 IUT458755:IUT458762 JEP458755:JEP458762 JOL458755:JOL458762 JYH458755:JYH458762 KID458755:KID458762 KRZ458755:KRZ458762 LBV458755:LBV458762 LLR458755:LLR458762 LVN458755:LVN458762 MFJ458755:MFJ458762 MPF458755:MPF458762 MZB458755:MZB458762 NIX458755:NIX458762 NST458755:NST458762 OCP458755:OCP458762 OML458755:OML458762 OWH458755:OWH458762 PGD458755:PGD458762 PPZ458755:PPZ458762 PZV458755:PZV458762 QJR458755:QJR458762 QTN458755:QTN458762 RDJ458755:RDJ458762 RNF458755:RNF458762 RXB458755:RXB458762 SGX458755:SGX458762 SQT458755:SQT458762 TAP458755:TAP458762 TKL458755:TKL458762 TUH458755:TUH458762 UED458755:UED458762 UNZ458755:UNZ458762 UXV458755:UXV458762 VHR458755:VHR458762 VRN458755:VRN458762 WBJ458755:WBJ458762 WLF458755:WLF458762 WVB458755:WVB458762 IP524291:IP524298 SL524291:SL524298 ACH524291:ACH524298 AMD524291:AMD524298 AVZ524291:AVZ524298 BFV524291:BFV524298 BPR524291:BPR524298 BZN524291:BZN524298 CJJ524291:CJJ524298 CTF524291:CTF524298 DDB524291:DDB524298 DMX524291:DMX524298 DWT524291:DWT524298 EGP524291:EGP524298 EQL524291:EQL524298 FAH524291:FAH524298 FKD524291:FKD524298 FTZ524291:FTZ524298 GDV524291:GDV524298 GNR524291:GNR524298 GXN524291:GXN524298 HHJ524291:HHJ524298 HRF524291:HRF524298 IBB524291:IBB524298 IKX524291:IKX524298 IUT524291:IUT524298 JEP524291:JEP524298 JOL524291:JOL524298 JYH524291:JYH524298 KID524291:KID524298 KRZ524291:KRZ524298 LBV524291:LBV524298 LLR524291:LLR524298 LVN524291:LVN524298 MFJ524291:MFJ524298 MPF524291:MPF524298 MZB524291:MZB524298 NIX524291:NIX524298 NST524291:NST524298 OCP524291:OCP524298 OML524291:OML524298 OWH524291:OWH524298 PGD524291:PGD524298 PPZ524291:PPZ524298 PZV524291:PZV524298 QJR524291:QJR524298 QTN524291:QTN524298 RDJ524291:RDJ524298 RNF524291:RNF524298 RXB524291:RXB524298 SGX524291:SGX524298 SQT524291:SQT524298 TAP524291:TAP524298 TKL524291:TKL524298 TUH524291:TUH524298 UED524291:UED524298 UNZ524291:UNZ524298 UXV524291:UXV524298 VHR524291:VHR524298 VRN524291:VRN524298 WBJ524291:WBJ524298 WLF524291:WLF524298 WVB524291:WVB524298 IP589827:IP589834 SL589827:SL589834 ACH589827:ACH589834 AMD589827:AMD589834 AVZ589827:AVZ589834 BFV589827:BFV589834 BPR589827:BPR589834 BZN589827:BZN589834 CJJ589827:CJJ589834 CTF589827:CTF589834 DDB589827:DDB589834 DMX589827:DMX589834 DWT589827:DWT589834 EGP589827:EGP589834 EQL589827:EQL589834 FAH589827:FAH589834 FKD589827:FKD589834 FTZ589827:FTZ589834 GDV589827:GDV589834 GNR589827:GNR589834 GXN589827:GXN589834 HHJ589827:HHJ589834 HRF589827:HRF589834 IBB589827:IBB589834 IKX589827:IKX589834 IUT589827:IUT589834 JEP589827:JEP589834 JOL589827:JOL589834 JYH589827:JYH589834 KID589827:KID589834 KRZ589827:KRZ589834 LBV589827:LBV589834 LLR589827:LLR589834 LVN589827:LVN589834 MFJ589827:MFJ589834 MPF589827:MPF589834 MZB589827:MZB589834 NIX589827:NIX589834 NST589827:NST589834 OCP589827:OCP589834 OML589827:OML589834 OWH589827:OWH589834 PGD589827:PGD589834 PPZ589827:PPZ589834 PZV589827:PZV589834 QJR589827:QJR589834 QTN589827:QTN589834 RDJ589827:RDJ589834 RNF589827:RNF589834 RXB589827:RXB589834 SGX589827:SGX589834 SQT589827:SQT589834 TAP589827:TAP589834 TKL589827:TKL589834 TUH589827:TUH589834 UED589827:UED589834 UNZ589827:UNZ589834 UXV589827:UXV589834 VHR589827:VHR589834 VRN589827:VRN589834 WBJ589827:WBJ589834 WLF589827:WLF589834 WVB589827:WVB589834 IP655363:IP655370 SL655363:SL655370 ACH655363:ACH655370 AMD655363:AMD655370 AVZ655363:AVZ655370 BFV655363:BFV655370 BPR655363:BPR655370 BZN655363:BZN655370 CJJ655363:CJJ655370 CTF655363:CTF655370 DDB655363:DDB655370 DMX655363:DMX655370 DWT655363:DWT655370 EGP655363:EGP655370 EQL655363:EQL655370 FAH655363:FAH655370 FKD655363:FKD655370 FTZ655363:FTZ655370 GDV655363:GDV655370 GNR655363:GNR655370 GXN655363:GXN655370 HHJ655363:HHJ655370 HRF655363:HRF655370 IBB655363:IBB655370 IKX655363:IKX655370 IUT655363:IUT655370 JEP655363:JEP655370 JOL655363:JOL655370 JYH655363:JYH655370 KID655363:KID655370 KRZ655363:KRZ655370 LBV655363:LBV655370 LLR655363:LLR655370 LVN655363:LVN655370 MFJ655363:MFJ655370 MPF655363:MPF655370 MZB655363:MZB655370 NIX655363:NIX655370 NST655363:NST655370 OCP655363:OCP655370 OML655363:OML655370 OWH655363:OWH655370 PGD655363:PGD655370 PPZ655363:PPZ655370 PZV655363:PZV655370 QJR655363:QJR655370 QTN655363:QTN655370 RDJ655363:RDJ655370 RNF655363:RNF655370 RXB655363:RXB655370 SGX655363:SGX655370 SQT655363:SQT655370 TAP655363:TAP655370 TKL655363:TKL655370 TUH655363:TUH655370 UED655363:UED655370 UNZ655363:UNZ655370 UXV655363:UXV655370 VHR655363:VHR655370 VRN655363:VRN655370 WBJ655363:WBJ655370 WLF655363:WLF655370 WVB655363:WVB655370 IP720899:IP720906 SL720899:SL720906 ACH720899:ACH720906 AMD720899:AMD720906 AVZ720899:AVZ720906 BFV720899:BFV720906 BPR720899:BPR720906 BZN720899:BZN720906 CJJ720899:CJJ720906 CTF720899:CTF720906 DDB720899:DDB720906 DMX720899:DMX720906 DWT720899:DWT720906 EGP720899:EGP720906 EQL720899:EQL720906 FAH720899:FAH720906 FKD720899:FKD720906 FTZ720899:FTZ720906 GDV720899:GDV720906 GNR720899:GNR720906 GXN720899:GXN720906 HHJ720899:HHJ720906 HRF720899:HRF720906 IBB720899:IBB720906 IKX720899:IKX720906 IUT720899:IUT720906 JEP720899:JEP720906 JOL720899:JOL720906 JYH720899:JYH720906 KID720899:KID720906 KRZ720899:KRZ720906 LBV720899:LBV720906 LLR720899:LLR720906 LVN720899:LVN720906 MFJ720899:MFJ720906 MPF720899:MPF720906 MZB720899:MZB720906 NIX720899:NIX720906 NST720899:NST720906 OCP720899:OCP720906 OML720899:OML720906 OWH720899:OWH720906 PGD720899:PGD720906 PPZ720899:PPZ720906 PZV720899:PZV720906 QJR720899:QJR720906 QTN720899:QTN720906 RDJ720899:RDJ720906 RNF720899:RNF720906 RXB720899:RXB720906 SGX720899:SGX720906 SQT720899:SQT720906 TAP720899:TAP720906 TKL720899:TKL720906 TUH720899:TUH720906 UED720899:UED720906 UNZ720899:UNZ720906 UXV720899:UXV720906 VHR720899:VHR720906 VRN720899:VRN720906 WBJ720899:WBJ720906 WLF720899:WLF720906 WVB720899:WVB720906 IP786435:IP786442 SL786435:SL786442 ACH786435:ACH786442 AMD786435:AMD786442 AVZ786435:AVZ786442 BFV786435:BFV786442 BPR786435:BPR786442 BZN786435:BZN786442 CJJ786435:CJJ786442 CTF786435:CTF786442 DDB786435:DDB786442 DMX786435:DMX786442 DWT786435:DWT786442 EGP786435:EGP786442 EQL786435:EQL786442 FAH786435:FAH786442 FKD786435:FKD786442 FTZ786435:FTZ786442 GDV786435:GDV786442 GNR786435:GNR786442 GXN786435:GXN786442 HHJ786435:HHJ786442 HRF786435:HRF786442 IBB786435:IBB786442 IKX786435:IKX786442 IUT786435:IUT786442 JEP786435:JEP786442 JOL786435:JOL786442 JYH786435:JYH786442 KID786435:KID786442 KRZ786435:KRZ786442 LBV786435:LBV786442 LLR786435:LLR786442 LVN786435:LVN786442 MFJ786435:MFJ786442 MPF786435:MPF786442 MZB786435:MZB786442 NIX786435:NIX786442 NST786435:NST786442 OCP786435:OCP786442 OML786435:OML786442 OWH786435:OWH786442 PGD786435:PGD786442 PPZ786435:PPZ786442 PZV786435:PZV786442 QJR786435:QJR786442 QTN786435:QTN786442 RDJ786435:RDJ786442 RNF786435:RNF786442 RXB786435:RXB786442 SGX786435:SGX786442 SQT786435:SQT786442 TAP786435:TAP786442 TKL786435:TKL786442 TUH786435:TUH786442 UED786435:UED786442 UNZ786435:UNZ786442 UXV786435:UXV786442 VHR786435:VHR786442 VRN786435:VRN786442 WBJ786435:WBJ786442 WLF786435:WLF786442 WVB786435:WVB786442 IP851971:IP851978 SL851971:SL851978 ACH851971:ACH851978 AMD851971:AMD851978 AVZ851971:AVZ851978 BFV851971:BFV851978 BPR851971:BPR851978 BZN851971:BZN851978 CJJ851971:CJJ851978 CTF851971:CTF851978 DDB851971:DDB851978 DMX851971:DMX851978 DWT851971:DWT851978 EGP851971:EGP851978 EQL851971:EQL851978 FAH851971:FAH851978 FKD851971:FKD851978 FTZ851971:FTZ851978 GDV851971:GDV851978 GNR851971:GNR851978 GXN851971:GXN851978 HHJ851971:HHJ851978 HRF851971:HRF851978 IBB851971:IBB851978 IKX851971:IKX851978 IUT851971:IUT851978 JEP851971:JEP851978 JOL851971:JOL851978 JYH851971:JYH851978 KID851971:KID851978 KRZ851971:KRZ851978 LBV851971:LBV851978 LLR851971:LLR851978 LVN851971:LVN851978 MFJ851971:MFJ851978 MPF851971:MPF851978 MZB851971:MZB851978 NIX851971:NIX851978 NST851971:NST851978 OCP851971:OCP851978 OML851971:OML851978 OWH851971:OWH851978 PGD851971:PGD851978 PPZ851971:PPZ851978 PZV851971:PZV851978 QJR851971:QJR851978 QTN851971:QTN851978 RDJ851971:RDJ851978 RNF851971:RNF851978 RXB851971:RXB851978 SGX851971:SGX851978 SQT851971:SQT851978 TAP851971:TAP851978 TKL851971:TKL851978 TUH851971:TUH851978 UED851971:UED851978 UNZ851971:UNZ851978 UXV851971:UXV851978 VHR851971:VHR851978 VRN851971:VRN851978 WBJ851971:WBJ851978 WLF851971:WLF851978 WVB851971:WVB851978 IP917507:IP917514 SL917507:SL917514 ACH917507:ACH917514 AMD917507:AMD917514 AVZ917507:AVZ917514 BFV917507:BFV917514 BPR917507:BPR917514 BZN917507:BZN917514 CJJ917507:CJJ917514 CTF917507:CTF917514 DDB917507:DDB917514 DMX917507:DMX917514 DWT917507:DWT917514 EGP917507:EGP917514 EQL917507:EQL917514 FAH917507:FAH917514 FKD917507:FKD917514 FTZ917507:FTZ917514 GDV917507:GDV917514 GNR917507:GNR917514 GXN917507:GXN917514 HHJ917507:HHJ917514 HRF917507:HRF917514 IBB917507:IBB917514 IKX917507:IKX917514 IUT917507:IUT917514 JEP917507:JEP917514 JOL917507:JOL917514 JYH917507:JYH917514 KID917507:KID917514 KRZ917507:KRZ917514 LBV917507:LBV917514 LLR917507:LLR917514 LVN917507:LVN917514 MFJ917507:MFJ917514 MPF917507:MPF917514 MZB917507:MZB917514 NIX917507:NIX917514 NST917507:NST917514 OCP917507:OCP917514 OML917507:OML917514 OWH917507:OWH917514 PGD917507:PGD917514 PPZ917507:PPZ917514 PZV917507:PZV917514 QJR917507:QJR917514 QTN917507:QTN917514 RDJ917507:RDJ917514 RNF917507:RNF917514 RXB917507:RXB917514 SGX917507:SGX917514 SQT917507:SQT917514 TAP917507:TAP917514 TKL917507:TKL917514 TUH917507:TUH917514 UED917507:UED917514 UNZ917507:UNZ917514 UXV917507:UXV917514 VHR917507:VHR917514 VRN917507:VRN917514 WBJ917507:WBJ917514 WLF917507:WLF917514 WVB917507:WVB917514 IP983043:IP983050 SL983043:SL983050 ACH983043:ACH983050 AMD983043:AMD983050 AVZ983043:AVZ983050 BFV983043:BFV983050 BPR983043:BPR983050 BZN983043:BZN983050 CJJ983043:CJJ983050 CTF983043:CTF983050 DDB983043:DDB983050 DMX983043:DMX983050 DWT983043:DWT983050 EGP983043:EGP983050 EQL983043:EQL983050 FAH983043:FAH983050 FKD983043:FKD983050 FTZ983043:FTZ983050 GDV983043:GDV983050 GNR983043:GNR983050 GXN983043:GXN983050 HHJ983043:HHJ983050 HRF983043:HRF983050 IBB983043:IBB983050 IKX983043:IKX983050 IUT983043:IUT983050 JEP983043:JEP983050 JOL983043:JOL983050 JYH983043:JYH983050 KID983043:KID983050 KRZ983043:KRZ983050 LBV983043:LBV983050 LLR983043:LLR983050 LVN983043:LVN983050 MFJ983043:MFJ983050 MPF983043:MPF983050 MZB983043:MZB983050 NIX983043:NIX983050 NST983043:NST983050 OCP983043:OCP983050 OML983043:OML983050 OWH983043:OWH983050 PGD983043:PGD983050 PPZ983043:PPZ983050 PZV983043:PZV983050 QJR983043:QJR983050 QTN983043:QTN983050 RDJ983043:RDJ983050 RNF983043:RNF983050 RXB983043:RXB983050 SGX983043:SGX983050 SQT983043:SQT983050 TAP983043:TAP983050 TKL983043:TKL983050 TUH983043:TUH983050 UED983043:UED983050 UNZ983043:UNZ983050 UXV983043:UXV983050 VHR983043:VHR983050 VRN983043:VRN983050 WBJ983043:WBJ983050 WLF983043:WLF983050 WVB983043:WVB983050 C65523:E65538 IR65523:IT65538 SN65523:SP65538 ACJ65523:ACL65538 AMF65523:AMH65538 AWB65523:AWD65538 BFX65523:BFZ65538 BPT65523:BPV65538 BZP65523:BZR65538 CJL65523:CJN65538 CTH65523:CTJ65538 DDD65523:DDF65538 DMZ65523:DNB65538 DWV65523:DWX65538 EGR65523:EGT65538 EQN65523:EQP65538 FAJ65523:FAL65538 FKF65523:FKH65538 FUB65523:FUD65538 GDX65523:GDZ65538 GNT65523:GNV65538 GXP65523:GXR65538 HHL65523:HHN65538 HRH65523:HRJ65538 IBD65523:IBF65538 IKZ65523:ILB65538 IUV65523:IUX65538 JER65523:JET65538 JON65523:JOP65538 JYJ65523:JYL65538 KIF65523:KIH65538 KSB65523:KSD65538 LBX65523:LBZ65538 LLT65523:LLV65538 LVP65523:LVR65538 MFL65523:MFN65538 MPH65523:MPJ65538 MZD65523:MZF65538 NIZ65523:NJB65538 NSV65523:NSX65538 OCR65523:OCT65538 OMN65523:OMP65538 OWJ65523:OWL65538 PGF65523:PGH65538 PQB65523:PQD65538 PZX65523:PZZ65538 QJT65523:QJV65538 QTP65523:QTR65538 RDL65523:RDN65538 RNH65523:RNJ65538 RXD65523:RXF65538 SGZ65523:SHB65538 SQV65523:SQX65538 TAR65523:TAT65538 TKN65523:TKP65538 TUJ65523:TUL65538 UEF65523:UEH65538 UOB65523:UOD65538 UXX65523:UXZ65538 VHT65523:VHV65538 VRP65523:VRR65538 WBL65523:WBN65538 WLH65523:WLJ65538 WVD65523:WVF65538 C131059:E131074 IR131059:IT131074 SN131059:SP131074 ACJ131059:ACL131074 AMF131059:AMH131074 AWB131059:AWD131074 BFX131059:BFZ131074 BPT131059:BPV131074 BZP131059:BZR131074 CJL131059:CJN131074 CTH131059:CTJ131074 DDD131059:DDF131074 DMZ131059:DNB131074 DWV131059:DWX131074 EGR131059:EGT131074 EQN131059:EQP131074 FAJ131059:FAL131074 FKF131059:FKH131074 FUB131059:FUD131074 GDX131059:GDZ131074 GNT131059:GNV131074 GXP131059:GXR131074 HHL131059:HHN131074 HRH131059:HRJ131074 IBD131059:IBF131074 IKZ131059:ILB131074 IUV131059:IUX131074 JER131059:JET131074 JON131059:JOP131074 JYJ131059:JYL131074 KIF131059:KIH131074 KSB131059:KSD131074 LBX131059:LBZ131074 LLT131059:LLV131074 LVP131059:LVR131074 MFL131059:MFN131074 MPH131059:MPJ131074 MZD131059:MZF131074 NIZ131059:NJB131074 NSV131059:NSX131074 OCR131059:OCT131074 OMN131059:OMP131074 OWJ131059:OWL131074 PGF131059:PGH131074 PQB131059:PQD131074 PZX131059:PZZ131074 QJT131059:QJV131074 QTP131059:QTR131074 RDL131059:RDN131074 RNH131059:RNJ131074 RXD131059:RXF131074 SGZ131059:SHB131074 SQV131059:SQX131074 TAR131059:TAT131074 TKN131059:TKP131074 TUJ131059:TUL131074 UEF131059:UEH131074 UOB131059:UOD131074 UXX131059:UXZ131074 VHT131059:VHV131074 VRP131059:VRR131074 WBL131059:WBN131074 WLH131059:WLJ131074 WVD131059:WVF131074 C196595:E196610 IR196595:IT196610 SN196595:SP196610 ACJ196595:ACL196610 AMF196595:AMH196610 AWB196595:AWD196610 BFX196595:BFZ196610 BPT196595:BPV196610 BZP196595:BZR196610 CJL196595:CJN196610 CTH196595:CTJ196610 DDD196595:DDF196610 DMZ196595:DNB196610 DWV196595:DWX196610 EGR196595:EGT196610 EQN196595:EQP196610 FAJ196595:FAL196610 FKF196595:FKH196610 FUB196595:FUD196610 GDX196595:GDZ196610 GNT196595:GNV196610 GXP196595:GXR196610 HHL196595:HHN196610 HRH196595:HRJ196610 IBD196595:IBF196610 IKZ196595:ILB196610 IUV196595:IUX196610 JER196595:JET196610 JON196595:JOP196610 JYJ196595:JYL196610 KIF196595:KIH196610 KSB196595:KSD196610 LBX196595:LBZ196610 LLT196595:LLV196610 LVP196595:LVR196610 MFL196595:MFN196610 MPH196595:MPJ196610 MZD196595:MZF196610 NIZ196595:NJB196610 NSV196595:NSX196610 OCR196595:OCT196610 OMN196595:OMP196610 OWJ196595:OWL196610 PGF196595:PGH196610 PQB196595:PQD196610 PZX196595:PZZ196610 QJT196595:QJV196610 QTP196595:QTR196610 RDL196595:RDN196610 RNH196595:RNJ196610 RXD196595:RXF196610 SGZ196595:SHB196610 SQV196595:SQX196610 TAR196595:TAT196610 TKN196595:TKP196610 TUJ196595:TUL196610 UEF196595:UEH196610 UOB196595:UOD196610 UXX196595:UXZ196610 VHT196595:VHV196610 VRP196595:VRR196610 WBL196595:WBN196610 WLH196595:WLJ196610 WVD196595:WVF196610 C262131:E262146 IR262131:IT262146 SN262131:SP262146 ACJ262131:ACL262146 AMF262131:AMH262146 AWB262131:AWD262146 BFX262131:BFZ262146 BPT262131:BPV262146 BZP262131:BZR262146 CJL262131:CJN262146 CTH262131:CTJ262146 DDD262131:DDF262146 DMZ262131:DNB262146 DWV262131:DWX262146 EGR262131:EGT262146 EQN262131:EQP262146 FAJ262131:FAL262146 FKF262131:FKH262146 FUB262131:FUD262146 GDX262131:GDZ262146 GNT262131:GNV262146 GXP262131:GXR262146 HHL262131:HHN262146 HRH262131:HRJ262146 IBD262131:IBF262146 IKZ262131:ILB262146 IUV262131:IUX262146 JER262131:JET262146 JON262131:JOP262146 JYJ262131:JYL262146 KIF262131:KIH262146 KSB262131:KSD262146 LBX262131:LBZ262146 LLT262131:LLV262146 LVP262131:LVR262146 MFL262131:MFN262146 MPH262131:MPJ262146 MZD262131:MZF262146 NIZ262131:NJB262146 NSV262131:NSX262146 OCR262131:OCT262146 OMN262131:OMP262146 OWJ262131:OWL262146 PGF262131:PGH262146 PQB262131:PQD262146 PZX262131:PZZ262146 QJT262131:QJV262146 QTP262131:QTR262146 RDL262131:RDN262146 RNH262131:RNJ262146 RXD262131:RXF262146 SGZ262131:SHB262146 SQV262131:SQX262146 TAR262131:TAT262146 TKN262131:TKP262146 TUJ262131:TUL262146 UEF262131:UEH262146 UOB262131:UOD262146 UXX262131:UXZ262146 VHT262131:VHV262146 VRP262131:VRR262146 WBL262131:WBN262146 WLH262131:WLJ262146 WVD262131:WVF262146 C327667:E327682 IR327667:IT327682 SN327667:SP327682 ACJ327667:ACL327682 AMF327667:AMH327682 AWB327667:AWD327682 BFX327667:BFZ327682 BPT327667:BPV327682 BZP327667:BZR327682 CJL327667:CJN327682 CTH327667:CTJ327682 DDD327667:DDF327682 DMZ327667:DNB327682 DWV327667:DWX327682 EGR327667:EGT327682 EQN327667:EQP327682 FAJ327667:FAL327682 FKF327667:FKH327682 FUB327667:FUD327682 GDX327667:GDZ327682 GNT327667:GNV327682 GXP327667:GXR327682 HHL327667:HHN327682 HRH327667:HRJ327682 IBD327667:IBF327682 IKZ327667:ILB327682 IUV327667:IUX327682 JER327667:JET327682 JON327667:JOP327682 JYJ327667:JYL327682 KIF327667:KIH327682 KSB327667:KSD327682 LBX327667:LBZ327682 LLT327667:LLV327682 LVP327667:LVR327682 MFL327667:MFN327682 MPH327667:MPJ327682 MZD327667:MZF327682 NIZ327667:NJB327682 NSV327667:NSX327682 OCR327667:OCT327682 OMN327667:OMP327682 OWJ327667:OWL327682 PGF327667:PGH327682 PQB327667:PQD327682 PZX327667:PZZ327682 QJT327667:QJV327682 QTP327667:QTR327682 RDL327667:RDN327682 RNH327667:RNJ327682 RXD327667:RXF327682 SGZ327667:SHB327682 SQV327667:SQX327682 TAR327667:TAT327682 TKN327667:TKP327682 TUJ327667:TUL327682 UEF327667:UEH327682 UOB327667:UOD327682 UXX327667:UXZ327682 VHT327667:VHV327682 VRP327667:VRR327682 WBL327667:WBN327682 WLH327667:WLJ327682 WVD327667:WVF327682 C393203:E393218 IR393203:IT393218 SN393203:SP393218 ACJ393203:ACL393218 AMF393203:AMH393218 AWB393203:AWD393218 BFX393203:BFZ393218 BPT393203:BPV393218 BZP393203:BZR393218 CJL393203:CJN393218 CTH393203:CTJ393218 DDD393203:DDF393218 DMZ393203:DNB393218 DWV393203:DWX393218 EGR393203:EGT393218 EQN393203:EQP393218 FAJ393203:FAL393218 FKF393203:FKH393218 FUB393203:FUD393218 GDX393203:GDZ393218 GNT393203:GNV393218 GXP393203:GXR393218 HHL393203:HHN393218 HRH393203:HRJ393218 IBD393203:IBF393218 IKZ393203:ILB393218 IUV393203:IUX393218 JER393203:JET393218 JON393203:JOP393218 JYJ393203:JYL393218 KIF393203:KIH393218 KSB393203:KSD393218 LBX393203:LBZ393218 LLT393203:LLV393218 LVP393203:LVR393218 MFL393203:MFN393218 MPH393203:MPJ393218 MZD393203:MZF393218 NIZ393203:NJB393218 NSV393203:NSX393218 OCR393203:OCT393218 OMN393203:OMP393218 OWJ393203:OWL393218 PGF393203:PGH393218 PQB393203:PQD393218 PZX393203:PZZ393218 QJT393203:QJV393218 QTP393203:QTR393218 RDL393203:RDN393218 RNH393203:RNJ393218 RXD393203:RXF393218 SGZ393203:SHB393218 SQV393203:SQX393218 TAR393203:TAT393218 TKN393203:TKP393218 TUJ393203:TUL393218 UEF393203:UEH393218 UOB393203:UOD393218 UXX393203:UXZ393218 VHT393203:VHV393218 VRP393203:VRR393218 WBL393203:WBN393218 WLH393203:WLJ393218 WVD393203:WVF393218 C458739:E458754 IR458739:IT458754 SN458739:SP458754 ACJ458739:ACL458754 AMF458739:AMH458754 AWB458739:AWD458754 BFX458739:BFZ458754 BPT458739:BPV458754 BZP458739:BZR458754 CJL458739:CJN458754 CTH458739:CTJ458754 DDD458739:DDF458754 DMZ458739:DNB458754 DWV458739:DWX458754 EGR458739:EGT458754 EQN458739:EQP458754 FAJ458739:FAL458754 FKF458739:FKH458754 FUB458739:FUD458754 GDX458739:GDZ458754 GNT458739:GNV458754 GXP458739:GXR458754 HHL458739:HHN458754 HRH458739:HRJ458754 IBD458739:IBF458754 IKZ458739:ILB458754 IUV458739:IUX458754 JER458739:JET458754 JON458739:JOP458754 JYJ458739:JYL458754 KIF458739:KIH458754 KSB458739:KSD458754 LBX458739:LBZ458754 LLT458739:LLV458754 LVP458739:LVR458754 MFL458739:MFN458754 MPH458739:MPJ458754 MZD458739:MZF458754 NIZ458739:NJB458754 NSV458739:NSX458754 OCR458739:OCT458754 OMN458739:OMP458754 OWJ458739:OWL458754 PGF458739:PGH458754 PQB458739:PQD458754 PZX458739:PZZ458754 QJT458739:QJV458754 QTP458739:QTR458754 RDL458739:RDN458754 RNH458739:RNJ458754 RXD458739:RXF458754 SGZ458739:SHB458754 SQV458739:SQX458754 TAR458739:TAT458754 TKN458739:TKP458754 TUJ458739:TUL458754 UEF458739:UEH458754 UOB458739:UOD458754 UXX458739:UXZ458754 VHT458739:VHV458754 VRP458739:VRR458754 WBL458739:WBN458754 WLH458739:WLJ458754 WVD458739:WVF458754 C524275:E524290 IR524275:IT524290 SN524275:SP524290 ACJ524275:ACL524290 AMF524275:AMH524290 AWB524275:AWD524290 BFX524275:BFZ524290 BPT524275:BPV524290 BZP524275:BZR524290 CJL524275:CJN524290 CTH524275:CTJ524290 DDD524275:DDF524290 DMZ524275:DNB524290 DWV524275:DWX524290 EGR524275:EGT524290 EQN524275:EQP524290 FAJ524275:FAL524290 FKF524275:FKH524290 FUB524275:FUD524290 GDX524275:GDZ524290 GNT524275:GNV524290 GXP524275:GXR524290 HHL524275:HHN524290 HRH524275:HRJ524290 IBD524275:IBF524290 IKZ524275:ILB524290 IUV524275:IUX524290 JER524275:JET524290 JON524275:JOP524290 JYJ524275:JYL524290 KIF524275:KIH524290 KSB524275:KSD524290 LBX524275:LBZ524290 LLT524275:LLV524290 LVP524275:LVR524290 MFL524275:MFN524290 MPH524275:MPJ524290 MZD524275:MZF524290 NIZ524275:NJB524290 NSV524275:NSX524290 OCR524275:OCT524290 OMN524275:OMP524290 OWJ524275:OWL524290 PGF524275:PGH524290 PQB524275:PQD524290 PZX524275:PZZ524290 QJT524275:QJV524290 QTP524275:QTR524290 RDL524275:RDN524290 RNH524275:RNJ524290 RXD524275:RXF524290 SGZ524275:SHB524290 SQV524275:SQX524290 TAR524275:TAT524290 TKN524275:TKP524290 TUJ524275:TUL524290 UEF524275:UEH524290 UOB524275:UOD524290 UXX524275:UXZ524290 VHT524275:VHV524290 VRP524275:VRR524290 WBL524275:WBN524290 WLH524275:WLJ524290 WVD524275:WVF524290 C589811:E589826 IR589811:IT589826 SN589811:SP589826 ACJ589811:ACL589826 AMF589811:AMH589826 AWB589811:AWD589826 BFX589811:BFZ589826 BPT589811:BPV589826 BZP589811:BZR589826 CJL589811:CJN589826 CTH589811:CTJ589826 DDD589811:DDF589826 DMZ589811:DNB589826 DWV589811:DWX589826 EGR589811:EGT589826 EQN589811:EQP589826 FAJ589811:FAL589826 FKF589811:FKH589826 FUB589811:FUD589826 GDX589811:GDZ589826 GNT589811:GNV589826 GXP589811:GXR589826 HHL589811:HHN589826 HRH589811:HRJ589826 IBD589811:IBF589826 IKZ589811:ILB589826 IUV589811:IUX589826 JER589811:JET589826 JON589811:JOP589826 JYJ589811:JYL589826 KIF589811:KIH589826 KSB589811:KSD589826 LBX589811:LBZ589826 LLT589811:LLV589826 LVP589811:LVR589826 MFL589811:MFN589826 MPH589811:MPJ589826 MZD589811:MZF589826 NIZ589811:NJB589826 NSV589811:NSX589826 OCR589811:OCT589826 OMN589811:OMP589826 OWJ589811:OWL589826 PGF589811:PGH589826 PQB589811:PQD589826 PZX589811:PZZ589826 QJT589811:QJV589826 QTP589811:QTR589826 RDL589811:RDN589826 RNH589811:RNJ589826 RXD589811:RXF589826 SGZ589811:SHB589826 SQV589811:SQX589826 TAR589811:TAT589826 TKN589811:TKP589826 TUJ589811:TUL589826 UEF589811:UEH589826 UOB589811:UOD589826 UXX589811:UXZ589826 VHT589811:VHV589826 VRP589811:VRR589826 WBL589811:WBN589826 WLH589811:WLJ589826 WVD589811:WVF589826 C655347:E655362 IR655347:IT655362 SN655347:SP655362 ACJ655347:ACL655362 AMF655347:AMH655362 AWB655347:AWD655362 BFX655347:BFZ655362 BPT655347:BPV655362 BZP655347:BZR655362 CJL655347:CJN655362 CTH655347:CTJ655362 DDD655347:DDF655362 DMZ655347:DNB655362 DWV655347:DWX655362 EGR655347:EGT655362 EQN655347:EQP655362 FAJ655347:FAL655362 FKF655347:FKH655362 FUB655347:FUD655362 GDX655347:GDZ655362 GNT655347:GNV655362 GXP655347:GXR655362 HHL655347:HHN655362 HRH655347:HRJ655362 IBD655347:IBF655362 IKZ655347:ILB655362 IUV655347:IUX655362 JER655347:JET655362 JON655347:JOP655362 JYJ655347:JYL655362 KIF655347:KIH655362 KSB655347:KSD655362 LBX655347:LBZ655362 LLT655347:LLV655362 LVP655347:LVR655362 MFL655347:MFN655362 MPH655347:MPJ655362 MZD655347:MZF655362 NIZ655347:NJB655362 NSV655347:NSX655362 OCR655347:OCT655362 OMN655347:OMP655362 OWJ655347:OWL655362 PGF655347:PGH655362 PQB655347:PQD655362 PZX655347:PZZ655362 QJT655347:QJV655362 QTP655347:QTR655362 RDL655347:RDN655362 RNH655347:RNJ655362 RXD655347:RXF655362 SGZ655347:SHB655362 SQV655347:SQX655362 TAR655347:TAT655362 TKN655347:TKP655362 TUJ655347:TUL655362 UEF655347:UEH655362 UOB655347:UOD655362 UXX655347:UXZ655362 VHT655347:VHV655362 VRP655347:VRR655362 WBL655347:WBN655362 WLH655347:WLJ655362 WVD655347:WVF655362 C720883:E720898 IR720883:IT720898 SN720883:SP720898 ACJ720883:ACL720898 AMF720883:AMH720898 AWB720883:AWD720898 BFX720883:BFZ720898 BPT720883:BPV720898 BZP720883:BZR720898 CJL720883:CJN720898 CTH720883:CTJ720898 DDD720883:DDF720898 DMZ720883:DNB720898 DWV720883:DWX720898 EGR720883:EGT720898 EQN720883:EQP720898 FAJ720883:FAL720898 FKF720883:FKH720898 FUB720883:FUD720898 GDX720883:GDZ720898 GNT720883:GNV720898 GXP720883:GXR720898 HHL720883:HHN720898 HRH720883:HRJ720898 IBD720883:IBF720898 IKZ720883:ILB720898 IUV720883:IUX720898 JER720883:JET720898 JON720883:JOP720898 JYJ720883:JYL720898 KIF720883:KIH720898 KSB720883:KSD720898 LBX720883:LBZ720898 LLT720883:LLV720898 LVP720883:LVR720898 MFL720883:MFN720898 MPH720883:MPJ720898 MZD720883:MZF720898 NIZ720883:NJB720898 NSV720883:NSX720898 OCR720883:OCT720898 OMN720883:OMP720898 OWJ720883:OWL720898 PGF720883:PGH720898 PQB720883:PQD720898 PZX720883:PZZ720898 QJT720883:QJV720898 QTP720883:QTR720898 RDL720883:RDN720898 RNH720883:RNJ720898 RXD720883:RXF720898 SGZ720883:SHB720898 SQV720883:SQX720898 TAR720883:TAT720898 TKN720883:TKP720898 TUJ720883:TUL720898 UEF720883:UEH720898 UOB720883:UOD720898 UXX720883:UXZ720898 VHT720883:VHV720898 VRP720883:VRR720898 WBL720883:WBN720898 WLH720883:WLJ720898 WVD720883:WVF720898 C786419:E786434 IR786419:IT786434 SN786419:SP786434 ACJ786419:ACL786434 AMF786419:AMH786434 AWB786419:AWD786434 BFX786419:BFZ786434 BPT786419:BPV786434 BZP786419:BZR786434 CJL786419:CJN786434 CTH786419:CTJ786434 DDD786419:DDF786434 DMZ786419:DNB786434 DWV786419:DWX786434 EGR786419:EGT786434 EQN786419:EQP786434 FAJ786419:FAL786434 FKF786419:FKH786434 FUB786419:FUD786434 GDX786419:GDZ786434 GNT786419:GNV786434 GXP786419:GXR786434 HHL786419:HHN786434 HRH786419:HRJ786434 IBD786419:IBF786434 IKZ786419:ILB786434 IUV786419:IUX786434 JER786419:JET786434 JON786419:JOP786434 JYJ786419:JYL786434 KIF786419:KIH786434 KSB786419:KSD786434 LBX786419:LBZ786434 LLT786419:LLV786434 LVP786419:LVR786434 MFL786419:MFN786434 MPH786419:MPJ786434 MZD786419:MZF786434 NIZ786419:NJB786434 NSV786419:NSX786434 OCR786419:OCT786434 OMN786419:OMP786434 OWJ786419:OWL786434 PGF786419:PGH786434 PQB786419:PQD786434 PZX786419:PZZ786434 QJT786419:QJV786434 QTP786419:QTR786434 RDL786419:RDN786434 RNH786419:RNJ786434 RXD786419:RXF786434 SGZ786419:SHB786434 SQV786419:SQX786434 TAR786419:TAT786434 TKN786419:TKP786434 TUJ786419:TUL786434 UEF786419:UEH786434 UOB786419:UOD786434 UXX786419:UXZ786434 VHT786419:VHV786434 VRP786419:VRR786434 WBL786419:WBN786434 WLH786419:WLJ786434 WVD786419:WVF786434 C851955:E851970 IR851955:IT851970 SN851955:SP851970 ACJ851955:ACL851970 AMF851955:AMH851970 AWB851955:AWD851970 BFX851955:BFZ851970 BPT851955:BPV851970 BZP851955:BZR851970 CJL851955:CJN851970 CTH851955:CTJ851970 DDD851955:DDF851970 DMZ851955:DNB851970 DWV851955:DWX851970 EGR851955:EGT851970 EQN851955:EQP851970 FAJ851955:FAL851970 FKF851955:FKH851970 FUB851955:FUD851970 GDX851955:GDZ851970 GNT851955:GNV851970 GXP851955:GXR851970 HHL851955:HHN851970 HRH851955:HRJ851970 IBD851955:IBF851970 IKZ851955:ILB851970 IUV851955:IUX851970 JER851955:JET851970 JON851955:JOP851970 JYJ851955:JYL851970 KIF851955:KIH851970 KSB851955:KSD851970 LBX851955:LBZ851970 LLT851955:LLV851970 LVP851955:LVR851970 MFL851955:MFN851970 MPH851955:MPJ851970 MZD851955:MZF851970 NIZ851955:NJB851970 NSV851955:NSX851970 OCR851955:OCT851970 OMN851955:OMP851970 OWJ851955:OWL851970 PGF851955:PGH851970 PQB851955:PQD851970 PZX851955:PZZ851970 QJT851955:QJV851970 QTP851955:QTR851970 RDL851955:RDN851970 RNH851955:RNJ851970 RXD851955:RXF851970 SGZ851955:SHB851970 SQV851955:SQX851970 TAR851955:TAT851970 TKN851955:TKP851970 TUJ851955:TUL851970 UEF851955:UEH851970 UOB851955:UOD851970 UXX851955:UXZ851970 VHT851955:VHV851970 VRP851955:VRR851970 WBL851955:WBN851970 WLH851955:WLJ851970 WVD851955:WVF851970 C917491:E917506 IR917491:IT917506 SN917491:SP917506 ACJ917491:ACL917506 AMF917491:AMH917506 AWB917491:AWD917506 BFX917491:BFZ917506 BPT917491:BPV917506 BZP917491:BZR917506 CJL917491:CJN917506 CTH917491:CTJ917506 DDD917491:DDF917506 DMZ917491:DNB917506 DWV917491:DWX917506 EGR917491:EGT917506 EQN917491:EQP917506 FAJ917491:FAL917506 FKF917491:FKH917506 FUB917491:FUD917506 GDX917491:GDZ917506 GNT917491:GNV917506 GXP917491:GXR917506 HHL917491:HHN917506 HRH917491:HRJ917506 IBD917491:IBF917506 IKZ917491:ILB917506 IUV917491:IUX917506 JER917491:JET917506 JON917491:JOP917506 JYJ917491:JYL917506 KIF917491:KIH917506 KSB917491:KSD917506 LBX917491:LBZ917506 LLT917491:LLV917506 LVP917491:LVR917506 MFL917491:MFN917506 MPH917491:MPJ917506 MZD917491:MZF917506 NIZ917491:NJB917506 NSV917491:NSX917506 OCR917491:OCT917506 OMN917491:OMP917506 OWJ917491:OWL917506 PGF917491:PGH917506 PQB917491:PQD917506 PZX917491:PZZ917506 QJT917491:QJV917506 QTP917491:QTR917506 RDL917491:RDN917506 RNH917491:RNJ917506 RXD917491:RXF917506 SGZ917491:SHB917506 SQV917491:SQX917506 TAR917491:TAT917506 TKN917491:TKP917506 TUJ917491:TUL917506 UEF917491:UEH917506 UOB917491:UOD917506 UXX917491:UXZ917506 VHT917491:VHV917506 VRP917491:VRR917506 WBL917491:WBN917506 WLH917491:WLJ917506 WVD917491:WVF917506 C983027:E983042 IR983027:IT983042 SN983027:SP983042 ACJ983027:ACL983042 AMF983027:AMH983042 AWB983027:AWD983042 BFX983027:BFZ983042 BPT983027:BPV983042 BZP983027:BZR983042 CJL983027:CJN983042 CTH983027:CTJ983042 DDD983027:DDF983042 DMZ983027:DNB983042 DWV983027:DWX983042 EGR983027:EGT983042 EQN983027:EQP983042 FAJ983027:FAL983042 FKF983027:FKH983042 FUB983027:FUD983042 GDX983027:GDZ983042 GNT983027:GNV983042 GXP983027:GXR983042 HHL983027:HHN983042 HRH983027:HRJ983042 IBD983027:IBF983042 IKZ983027:ILB983042 IUV983027:IUX983042 JER983027:JET983042 JON983027:JOP983042 JYJ983027:JYL983042 KIF983027:KIH983042 KSB983027:KSD983042 LBX983027:LBZ983042 LLT983027:LLV983042 LVP983027:LVR983042 MFL983027:MFN983042 MPH983027:MPJ983042 MZD983027:MZF983042 NIZ983027:NJB983042 NSV983027:NSX983042 OCR983027:OCT983042 OMN983027:OMP983042 OWJ983027:OWL983042 PGF983027:PGH983042 PQB983027:PQD983042 PZX983027:PZZ983042 QJT983027:QJV983042 QTP983027:QTR983042 RDL983027:RDN983042 RNH983027:RNJ983042 RXD983027:RXF983042 SGZ983027:SHB983042 SQV983027:SQX983042 TAR983027:TAT983042 TKN983027:TKP983042 TUJ983027:TUL983042 UEF983027:UEH983042 UOB983027:UOD983042 UXX983027:UXZ983042 VHT983027:VHV983042 VRP983027:VRR983042 WBL983027:WBN983042 WLH983027:WLJ983042 WVD983027:WVF983042 IU65524:JD65538 SQ65524:SZ65538 ACM65524:ACV65538 AMI65524:AMR65538 AWE65524:AWN65538 BGA65524:BGJ65538 BPW65524:BQF65538 BZS65524:CAB65538 CJO65524:CJX65538 CTK65524:CTT65538 DDG65524:DDP65538 DNC65524:DNL65538 DWY65524:DXH65538 EGU65524:EHD65538 EQQ65524:EQZ65538 FAM65524:FAV65538 FKI65524:FKR65538 FUE65524:FUN65538 GEA65524:GEJ65538 GNW65524:GOF65538 GXS65524:GYB65538 HHO65524:HHX65538 HRK65524:HRT65538 IBG65524:IBP65538 ILC65524:ILL65538 IUY65524:IVH65538 JEU65524:JFD65538 JOQ65524:JOZ65538 JYM65524:JYV65538 KII65524:KIR65538 KSE65524:KSN65538 LCA65524:LCJ65538 LLW65524:LMF65538 LVS65524:LWB65538 MFO65524:MFX65538 MPK65524:MPT65538 MZG65524:MZP65538 NJC65524:NJL65538 NSY65524:NTH65538 OCU65524:ODD65538 OMQ65524:OMZ65538 OWM65524:OWV65538 PGI65524:PGR65538 PQE65524:PQN65538 QAA65524:QAJ65538 QJW65524:QKF65538 QTS65524:QUB65538 RDO65524:RDX65538 RNK65524:RNT65538 RXG65524:RXP65538 SHC65524:SHL65538 SQY65524:SRH65538 TAU65524:TBD65538 TKQ65524:TKZ65538 TUM65524:TUV65538 UEI65524:UER65538 UOE65524:UON65538 UYA65524:UYJ65538 VHW65524:VIF65538 VRS65524:VSB65538 WBO65524:WBX65538 WLK65524:WLT65538 WVG65524:WVP65538 IU131060:JD131074 SQ131060:SZ131074 ACM131060:ACV131074 AMI131060:AMR131074 AWE131060:AWN131074 BGA131060:BGJ131074 BPW131060:BQF131074 BZS131060:CAB131074 CJO131060:CJX131074 CTK131060:CTT131074 DDG131060:DDP131074 DNC131060:DNL131074 DWY131060:DXH131074 EGU131060:EHD131074 EQQ131060:EQZ131074 FAM131060:FAV131074 FKI131060:FKR131074 FUE131060:FUN131074 GEA131060:GEJ131074 GNW131060:GOF131074 GXS131060:GYB131074 HHO131060:HHX131074 HRK131060:HRT131074 IBG131060:IBP131074 ILC131060:ILL131074 IUY131060:IVH131074 JEU131060:JFD131074 JOQ131060:JOZ131074 JYM131060:JYV131074 KII131060:KIR131074 KSE131060:KSN131074 LCA131060:LCJ131074 LLW131060:LMF131074 LVS131060:LWB131074 MFO131060:MFX131074 MPK131060:MPT131074 MZG131060:MZP131074 NJC131060:NJL131074 NSY131060:NTH131074 OCU131060:ODD131074 OMQ131060:OMZ131074 OWM131060:OWV131074 PGI131060:PGR131074 PQE131060:PQN131074 QAA131060:QAJ131074 QJW131060:QKF131074 QTS131060:QUB131074 RDO131060:RDX131074 RNK131060:RNT131074 RXG131060:RXP131074 SHC131060:SHL131074 SQY131060:SRH131074 TAU131060:TBD131074 TKQ131060:TKZ131074 TUM131060:TUV131074 UEI131060:UER131074 UOE131060:UON131074 UYA131060:UYJ131074 VHW131060:VIF131074 VRS131060:VSB131074 WBO131060:WBX131074 WLK131060:WLT131074 WVG131060:WVP131074 IU196596:JD196610 SQ196596:SZ196610 ACM196596:ACV196610 AMI196596:AMR196610 AWE196596:AWN196610 BGA196596:BGJ196610 BPW196596:BQF196610 BZS196596:CAB196610 CJO196596:CJX196610 CTK196596:CTT196610 DDG196596:DDP196610 DNC196596:DNL196610 DWY196596:DXH196610 EGU196596:EHD196610 EQQ196596:EQZ196610 FAM196596:FAV196610 FKI196596:FKR196610 FUE196596:FUN196610 GEA196596:GEJ196610 GNW196596:GOF196610 GXS196596:GYB196610 HHO196596:HHX196610 HRK196596:HRT196610 IBG196596:IBP196610 ILC196596:ILL196610 IUY196596:IVH196610 JEU196596:JFD196610 JOQ196596:JOZ196610 JYM196596:JYV196610 KII196596:KIR196610 KSE196596:KSN196610 LCA196596:LCJ196610 LLW196596:LMF196610 LVS196596:LWB196610 MFO196596:MFX196610 MPK196596:MPT196610 MZG196596:MZP196610 NJC196596:NJL196610 NSY196596:NTH196610 OCU196596:ODD196610 OMQ196596:OMZ196610 OWM196596:OWV196610 PGI196596:PGR196610 PQE196596:PQN196610 QAA196596:QAJ196610 QJW196596:QKF196610 QTS196596:QUB196610 RDO196596:RDX196610 RNK196596:RNT196610 RXG196596:RXP196610 SHC196596:SHL196610 SQY196596:SRH196610 TAU196596:TBD196610 TKQ196596:TKZ196610 TUM196596:TUV196610 UEI196596:UER196610 UOE196596:UON196610 UYA196596:UYJ196610 VHW196596:VIF196610 VRS196596:VSB196610 WBO196596:WBX196610 WLK196596:WLT196610 WVG196596:WVP196610 IU262132:JD262146 SQ262132:SZ262146 ACM262132:ACV262146 AMI262132:AMR262146 AWE262132:AWN262146 BGA262132:BGJ262146 BPW262132:BQF262146 BZS262132:CAB262146 CJO262132:CJX262146 CTK262132:CTT262146 DDG262132:DDP262146 DNC262132:DNL262146 DWY262132:DXH262146 EGU262132:EHD262146 EQQ262132:EQZ262146 FAM262132:FAV262146 FKI262132:FKR262146 FUE262132:FUN262146 GEA262132:GEJ262146 GNW262132:GOF262146 GXS262132:GYB262146 HHO262132:HHX262146 HRK262132:HRT262146 IBG262132:IBP262146 ILC262132:ILL262146 IUY262132:IVH262146 JEU262132:JFD262146 JOQ262132:JOZ262146 JYM262132:JYV262146 KII262132:KIR262146 KSE262132:KSN262146 LCA262132:LCJ262146 LLW262132:LMF262146 LVS262132:LWB262146 MFO262132:MFX262146 MPK262132:MPT262146 MZG262132:MZP262146 NJC262132:NJL262146 NSY262132:NTH262146 OCU262132:ODD262146 OMQ262132:OMZ262146 OWM262132:OWV262146 PGI262132:PGR262146 PQE262132:PQN262146 QAA262132:QAJ262146 QJW262132:QKF262146 QTS262132:QUB262146 RDO262132:RDX262146 RNK262132:RNT262146 RXG262132:RXP262146 SHC262132:SHL262146 SQY262132:SRH262146 TAU262132:TBD262146 TKQ262132:TKZ262146 TUM262132:TUV262146 UEI262132:UER262146 UOE262132:UON262146 UYA262132:UYJ262146 VHW262132:VIF262146 VRS262132:VSB262146 WBO262132:WBX262146 WLK262132:WLT262146 WVG262132:WVP262146 IU327668:JD327682 SQ327668:SZ327682 ACM327668:ACV327682 AMI327668:AMR327682 AWE327668:AWN327682 BGA327668:BGJ327682 BPW327668:BQF327682 BZS327668:CAB327682 CJO327668:CJX327682 CTK327668:CTT327682 DDG327668:DDP327682 DNC327668:DNL327682 DWY327668:DXH327682 EGU327668:EHD327682 EQQ327668:EQZ327682 FAM327668:FAV327682 FKI327668:FKR327682 FUE327668:FUN327682 GEA327668:GEJ327682 GNW327668:GOF327682 GXS327668:GYB327682 HHO327668:HHX327682 HRK327668:HRT327682 IBG327668:IBP327682 ILC327668:ILL327682 IUY327668:IVH327682 JEU327668:JFD327682 JOQ327668:JOZ327682 JYM327668:JYV327682 KII327668:KIR327682 KSE327668:KSN327682 LCA327668:LCJ327682 LLW327668:LMF327682 LVS327668:LWB327682 MFO327668:MFX327682 MPK327668:MPT327682 MZG327668:MZP327682 NJC327668:NJL327682 NSY327668:NTH327682 OCU327668:ODD327682 OMQ327668:OMZ327682 OWM327668:OWV327682 PGI327668:PGR327682 PQE327668:PQN327682 QAA327668:QAJ327682 QJW327668:QKF327682 QTS327668:QUB327682 RDO327668:RDX327682 RNK327668:RNT327682 RXG327668:RXP327682 SHC327668:SHL327682 SQY327668:SRH327682 TAU327668:TBD327682 TKQ327668:TKZ327682 TUM327668:TUV327682 UEI327668:UER327682 UOE327668:UON327682 UYA327668:UYJ327682 VHW327668:VIF327682 VRS327668:VSB327682 WBO327668:WBX327682 WLK327668:WLT327682 WVG327668:WVP327682 IU393204:JD393218 SQ393204:SZ393218 ACM393204:ACV393218 AMI393204:AMR393218 AWE393204:AWN393218 BGA393204:BGJ393218 BPW393204:BQF393218 BZS393204:CAB393218 CJO393204:CJX393218 CTK393204:CTT393218 DDG393204:DDP393218 DNC393204:DNL393218 DWY393204:DXH393218 EGU393204:EHD393218 EQQ393204:EQZ393218 FAM393204:FAV393218 FKI393204:FKR393218 FUE393204:FUN393218 GEA393204:GEJ393218 GNW393204:GOF393218 GXS393204:GYB393218 HHO393204:HHX393218 HRK393204:HRT393218 IBG393204:IBP393218 ILC393204:ILL393218 IUY393204:IVH393218 JEU393204:JFD393218 JOQ393204:JOZ393218 JYM393204:JYV393218 KII393204:KIR393218 KSE393204:KSN393218 LCA393204:LCJ393218 LLW393204:LMF393218 LVS393204:LWB393218 MFO393204:MFX393218 MPK393204:MPT393218 MZG393204:MZP393218 NJC393204:NJL393218 NSY393204:NTH393218 OCU393204:ODD393218 OMQ393204:OMZ393218 OWM393204:OWV393218 PGI393204:PGR393218 PQE393204:PQN393218 QAA393204:QAJ393218 QJW393204:QKF393218 QTS393204:QUB393218 RDO393204:RDX393218 RNK393204:RNT393218 RXG393204:RXP393218 SHC393204:SHL393218 SQY393204:SRH393218 TAU393204:TBD393218 TKQ393204:TKZ393218 TUM393204:TUV393218 UEI393204:UER393218 UOE393204:UON393218 UYA393204:UYJ393218 VHW393204:VIF393218 VRS393204:VSB393218 WBO393204:WBX393218 WLK393204:WLT393218 WVG393204:WVP393218 IU458740:JD458754 SQ458740:SZ458754 ACM458740:ACV458754 AMI458740:AMR458754 AWE458740:AWN458754 BGA458740:BGJ458754 BPW458740:BQF458754 BZS458740:CAB458754 CJO458740:CJX458754 CTK458740:CTT458754 DDG458740:DDP458754 DNC458740:DNL458754 DWY458740:DXH458754 EGU458740:EHD458754 EQQ458740:EQZ458754 FAM458740:FAV458754 FKI458740:FKR458754 FUE458740:FUN458754 GEA458740:GEJ458754 GNW458740:GOF458754 GXS458740:GYB458754 HHO458740:HHX458754 HRK458740:HRT458754 IBG458740:IBP458754 ILC458740:ILL458754 IUY458740:IVH458754 JEU458740:JFD458754 JOQ458740:JOZ458754 JYM458740:JYV458754 KII458740:KIR458754 KSE458740:KSN458754 LCA458740:LCJ458754 LLW458740:LMF458754 LVS458740:LWB458754 MFO458740:MFX458754 MPK458740:MPT458754 MZG458740:MZP458754 NJC458740:NJL458754 NSY458740:NTH458754 OCU458740:ODD458754 OMQ458740:OMZ458754 OWM458740:OWV458754 PGI458740:PGR458754 PQE458740:PQN458754 QAA458740:QAJ458754 QJW458740:QKF458754 QTS458740:QUB458754 RDO458740:RDX458754 RNK458740:RNT458754 RXG458740:RXP458754 SHC458740:SHL458754 SQY458740:SRH458754 TAU458740:TBD458754 TKQ458740:TKZ458754 TUM458740:TUV458754 UEI458740:UER458754 UOE458740:UON458754 UYA458740:UYJ458754 VHW458740:VIF458754 VRS458740:VSB458754 WBO458740:WBX458754 WLK458740:WLT458754 WVG458740:WVP458754 IU524276:JD524290 SQ524276:SZ524290 ACM524276:ACV524290 AMI524276:AMR524290 AWE524276:AWN524290 BGA524276:BGJ524290 BPW524276:BQF524290 BZS524276:CAB524290 CJO524276:CJX524290 CTK524276:CTT524290 DDG524276:DDP524290 DNC524276:DNL524290 DWY524276:DXH524290 EGU524276:EHD524290 EQQ524276:EQZ524290 FAM524276:FAV524290 FKI524276:FKR524290 FUE524276:FUN524290 GEA524276:GEJ524290 GNW524276:GOF524290 GXS524276:GYB524290 HHO524276:HHX524290 HRK524276:HRT524290 IBG524276:IBP524290 ILC524276:ILL524290 IUY524276:IVH524290 JEU524276:JFD524290 JOQ524276:JOZ524290 JYM524276:JYV524290 KII524276:KIR524290 KSE524276:KSN524290 LCA524276:LCJ524290 LLW524276:LMF524290 LVS524276:LWB524290 MFO524276:MFX524290 MPK524276:MPT524290 MZG524276:MZP524290 NJC524276:NJL524290 NSY524276:NTH524290 OCU524276:ODD524290 OMQ524276:OMZ524290 OWM524276:OWV524290 PGI524276:PGR524290 PQE524276:PQN524290 QAA524276:QAJ524290 QJW524276:QKF524290 QTS524276:QUB524290 RDO524276:RDX524290 RNK524276:RNT524290 RXG524276:RXP524290 SHC524276:SHL524290 SQY524276:SRH524290 TAU524276:TBD524290 TKQ524276:TKZ524290 TUM524276:TUV524290 UEI524276:UER524290 UOE524276:UON524290 UYA524276:UYJ524290 VHW524276:VIF524290 VRS524276:VSB524290 WBO524276:WBX524290 WLK524276:WLT524290 WVG524276:WVP524290 IU589812:JD589826 SQ589812:SZ589826 ACM589812:ACV589826 AMI589812:AMR589826 AWE589812:AWN589826 BGA589812:BGJ589826 BPW589812:BQF589826 BZS589812:CAB589826 CJO589812:CJX589826 CTK589812:CTT589826 DDG589812:DDP589826 DNC589812:DNL589826 DWY589812:DXH589826 EGU589812:EHD589826 EQQ589812:EQZ589826 FAM589812:FAV589826 FKI589812:FKR589826 FUE589812:FUN589826 GEA589812:GEJ589826 GNW589812:GOF589826 GXS589812:GYB589826 HHO589812:HHX589826 HRK589812:HRT589826 IBG589812:IBP589826 ILC589812:ILL589826 IUY589812:IVH589826 JEU589812:JFD589826 JOQ589812:JOZ589826 JYM589812:JYV589826 KII589812:KIR589826 KSE589812:KSN589826 LCA589812:LCJ589826 LLW589812:LMF589826 LVS589812:LWB589826 MFO589812:MFX589826 MPK589812:MPT589826 MZG589812:MZP589826 NJC589812:NJL589826 NSY589812:NTH589826 OCU589812:ODD589826 OMQ589812:OMZ589826 OWM589812:OWV589826 PGI589812:PGR589826 PQE589812:PQN589826 QAA589812:QAJ589826 QJW589812:QKF589826 QTS589812:QUB589826 RDO589812:RDX589826 RNK589812:RNT589826 RXG589812:RXP589826 SHC589812:SHL589826 SQY589812:SRH589826 TAU589812:TBD589826 TKQ589812:TKZ589826 TUM589812:TUV589826 UEI589812:UER589826 UOE589812:UON589826 UYA589812:UYJ589826 VHW589812:VIF589826 VRS589812:VSB589826 WBO589812:WBX589826 WLK589812:WLT589826 WVG589812:WVP589826 IU655348:JD655362 SQ655348:SZ655362 ACM655348:ACV655362 AMI655348:AMR655362 AWE655348:AWN655362 BGA655348:BGJ655362 BPW655348:BQF655362 BZS655348:CAB655362 CJO655348:CJX655362 CTK655348:CTT655362 DDG655348:DDP655362 DNC655348:DNL655362 DWY655348:DXH655362 EGU655348:EHD655362 EQQ655348:EQZ655362 FAM655348:FAV655362 FKI655348:FKR655362 FUE655348:FUN655362 GEA655348:GEJ655362 GNW655348:GOF655362 GXS655348:GYB655362 HHO655348:HHX655362 HRK655348:HRT655362 IBG655348:IBP655362 ILC655348:ILL655362 IUY655348:IVH655362 JEU655348:JFD655362 JOQ655348:JOZ655362 JYM655348:JYV655362 KII655348:KIR655362 KSE655348:KSN655362 LCA655348:LCJ655362 LLW655348:LMF655362 LVS655348:LWB655362 MFO655348:MFX655362 MPK655348:MPT655362 MZG655348:MZP655362 NJC655348:NJL655362 NSY655348:NTH655362 OCU655348:ODD655362 OMQ655348:OMZ655362 OWM655348:OWV655362 PGI655348:PGR655362 PQE655348:PQN655362 QAA655348:QAJ655362 QJW655348:QKF655362 QTS655348:QUB655362 RDO655348:RDX655362 RNK655348:RNT655362 RXG655348:RXP655362 SHC655348:SHL655362 SQY655348:SRH655362 TAU655348:TBD655362 TKQ655348:TKZ655362 TUM655348:TUV655362 UEI655348:UER655362 UOE655348:UON655362 UYA655348:UYJ655362 VHW655348:VIF655362 VRS655348:VSB655362 WBO655348:WBX655362 WLK655348:WLT655362 WVG655348:WVP655362 IU720884:JD720898 SQ720884:SZ720898 ACM720884:ACV720898 AMI720884:AMR720898 AWE720884:AWN720898 BGA720884:BGJ720898 BPW720884:BQF720898 BZS720884:CAB720898 CJO720884:CJX720898 CTK720884:CTT720898 DDG720884:DDP720898 DNC720884:DNL720898 DWY720884:DXH720898 EGU720884:EHD720898 EQQ720884:EQZ720898 FAM720884:FAV720898 FKI720884:FKR720898 FUE720884:FUN720898 GEA720884:GEJ720898 GNW720884:GOF720898 GXS720884:GYB720898 HHO720884:HHX720898 HRK720884:HRT720898 IBG720884:IBP720898 ILC720884:ILL720898 IUY720884:IVH720898 JEU720884:JFD720898 JOQ720884:JOZ720898 JYM720884:JYV720898 KII720884:KIR720898 KSE720884:KSN720898 LCA720884:LCJ720898 LLW720884:LMF720898 LVS720884:LWB720898 MFO720884:MFX720898 MPK720884:MPT720898 MZG720884:MZP720898 NJC720884:NJL720898 NSY720884:NTH720898 OCU720884:ODD720898 OMQ720884:OMZ720898 OWM720884:OWV720898 PGI720884:PGR720898 PQE720884:PQN720898 QAA720884:QAJ720898 QJW720884:QKF720898 QTS720884:QUB720898 RDO720884:RDX720898 RNK720884:RNT720898 RXG720884:RXP720898 SHC720884:SHL720898 SQY720884:SRH720898 TAU720884:TBD720898 TKQ720884:TKZ720898 TUM720884:TUV720898 UEI720884:UER720898 UOE720884:UON720898 UYA720884:UYJ720898 VHW720884:VIF720898 VRS720884:VSB720898 WBO720884:WBX720898 WLK720884:WLT720898 WVG720884:WVP720898 IU786420:JD786434 SQ786420:SZ786434 ACM786420:ACV786434 AMI786420:AMR786434 AWE786420:AWN786434 BGA786420:BGJ786434 BPW786420:BQF786434 BZS786420:CAB786434 CJO786420:CJX786434 CTK786420:CTT786434 DDG786420:DDP786434 DNC786420:DNL786434 DWY786420:DXH786434 EGU786420:EHD786434 EQQ786420:EQZ786434 FAM786420:FAV786434 FKI786420:FKR786434 FUE786420:FUN786434 GEA786420:GEJ786434 GNW786420:GOF786434 GXS786420:GYB786434 HHO786420:HHX786434 HRK786420:HRT786434 IBG786420:IBP786434 ILC786420:ILL786434 IUY786420:IVH786434 JEU786420:JFD786434 JOQ786420:JOZ786434 JYM786420:JYV786434 KII786420:KIR786434 KSE786420:KSN786434 LCA786420:LCJ786434 LLW786420:LMF786434 LVS786420:LWB786434 MFO786420:MFX786434 MPK786420:MPT786434 MZG786420:MZP786434 NJC786420:NJL786434 NSY786420:NTH786434 OCU786420:ODD786434 OMQ786420:OMZ786434 OWM786420:OWV786434 PGI786420:PGR786434 PQE786420:PQN786434 QAA786420:QAJ786434 QJW786420:QKF786434 QTS786420:QUB786434 RDO786420:RDX786434 RNK786420:RNT786434 RXG786420:RXP786434 SHC786420:SHL786434 SQY786420:SRH786434 TAU786420:TBD786434 TKQ786420:TKZ786434 TUM786420:TUV786434 UEI786420:UER786434 UOE786420:UON786434 UYA786420:UYJ786434 VHW786420:VIF786434 VRS786420:VSB786434 WBO786420:WBX786434 WLK786420:WLT786434 WVG786420:WVP786434 IU851956:JD851970 SQ851956:SZ851970 ACM851956:ACV851970 AMI851956:AMR851970 AWE851956:AWN851970 BGA851956:BGJ851970 BPW851956:BQF851970 BZS851956:CAB851970 CJO851956:CJX851970 CTK851956:CTT851970 DDG851956:DDP851970 DNC851956:DNL851970 DWY851956:DXH851970 EGU851956:EHD851970 EQQ851956:EQZ851970 FAM851956:FAV851970 FKI851956:FKR851970 FUE851956:FUN851970 GEA851956:GEJ851970 GNW851956:GOF851970 GXS851956:GYB851970 HHO851956:HHX851970 HRK851956:HRT851970 IBG851956:IBP851970 ILC851956:ILL851970 IUY851956:IVH851970 JEU851956:JFD851970 JOQ851956:JOZ851970 JYM851956:JYV851970 KII851956:KIR851970 KSE851956:KSN851970 LCA851956:LCJ851970 LLW851956:LMF851970 LVS851956:LWB851970 MFO851956:MFX851970 MPK851956:MPT851970 MZG851956:MZP851970 NJC851956:NJL851970 NSY851956:NTH851970 OCU851956:ODD851970 OMQ851956:OMZ851970 OWM851956:OWV851970 PGI851956:PGR851970 PQE851956:PQN851970 QAA851956:QAJ851970 QJW851956:QKF851970 QTS851956:QUB851970 RDO851956:RDX851970 RNK851956:RNT851970 RXG851956:RXP851970 SHC851956:SHL851970 SQY851956:SRH851970 TAU851956:TBD851970 TKQ851956:TKZ851970 TUM851956:TUV851970 UEI851956:UER851970 UOE851956:UON851970 UYA851956:UYJ851970 VHW851956:VIF851970 VRS851956:VSB851970 WBO851956:WBX851970 WLK851956:WLT851970 WVG851956:WVP851970 IU917492:JD917506 SQ917492:SZ917506 ACM917492:ACV917506 AMI917492:AMR917506 AWE917492:AWN917506 BGA917492:BGJ917506 BPW917492:BQF917506 BZS917492:CAB917506 CJO917492:CJX917506 CTK917492:CTT917506 DDG917492:DDP917506 DNC917492:DNL917506 DWY917492:DXH917506 EGU917492:EHD917506 EQQ917492:EQZ917506 FAM917492:FAV917506 FKI917492:FKR917506 FUE917492:FUN917506 GEA917492:GEJ917506 GNW917492:GOF917506 GXS917492:GYB917506 HHO917492:HHX917506 HRK917492:HRT917506 IBG917492:IBP917506 ILC917492:ILL917506 IUY917492:IVH917506 JEU917492:JFD917506 JOQ917492:JOZ917506 JYM917492:JYV917506 KII917492:KIR917506 KSE917492:KSN917506 LCA917492:LCJ917506 LLW917492:LMF917506 LVS917492:LWB917506 MFO917492:MFX917506 MPK917492:MPT917506 MZG917492:MZP917506 NJC917492:NJL917506 NSY917492:NTH917506 OCU917492:ODD917506 OMQ917492:OMZ917506 OWM917492:OWV917506 PGI917492:PGR917506 PQE917492:PQN917506 QAA917492:QAJ917506 QJW917492:QKF917506 QTS917492:QUB917506 RDO917492:RDX917506 RNK917492:RNT917506 RXG917492:RXP917506 SHC917492:SHL917506 SQY917492:SRH917506 TAU917492:TBD917506 TKQ917492:TKZ917506 TUM917492:TUV917506 UEI917492:UER917506 UOE917492:UON917506 UYA917492:UYJ917506 VHW917492:VIF917506 VRS917492:VSB917506 WBO917492:WBX917506 WLK917492:WLT917506 WVG917492:WVP917506 IU983028:JD983042 SQ983028:SZ983042 ACM983028:ACV983042 AMI983028:AMR983042 AWE983028:AWN983042 BGA983028:BGJ983042 BPW983028:BQF983042 BZS983028:CAB983042 CJO983028:CJX983042 CTK983028:CTT983042 DDG983028:DDP983042 DNC983028:DNL983042 DWY983028:DXH983042 EGU983028:EHD983042 EQQ983028:EQZ983042 FAM983028:FAV983042 FKI983028:FKR983042 FUE983028:FUN983042 GEA983028:GEJ983042 GNW983028:GOF983042 GXS983028:GYB983042 HHO983028:HHX983042 HRK983028:HRT983042 IBG983028:IBP983042 ILC983028:ILL983042 IUY983028:IVH983042 JEU983028:JFD983042 JOQ983028:JOZ983042 JYM983028:JYV983042 KII983028:KIR983042 KSE983028:KSN983042 LCA983028:LCJ983042 LLW983028:LMF983042 LVS983028:LWB983042 MFO983028:MFX983042 MPK983028:MPT983042 MZG983028:MZP983042 NJC983028:NJL983042 NSY983028:NTH983042 OCU983028:ODD983042 OMQ983028:OMZ983042 OWM983028:OWV983042 PGI983028:PGR983042 PQE983028:PQN983042 QAA983028:QAJ983042 QJW983028:QKF983042 QTS983028:QUB983042 RDO983028:RDX983042 RNK983028:RNT983042 RXG983028:RXP983042 SHC983028:SHL983042 SQY983028:SRH983042 TAU983028:TBD983042 TKQ983028:TKZ983042 TUM983028:TUV983042 UEI983028:UER983042 UOE983028:UON983042 UYA983028:UYJ983042 VHW983028:VIF983042 VRS983028:VSB983042 WBO983028:WBX983042 WLK983028:WLT983042 WVG983028:WVP983042 WVD983051:WVP983056 IR65540:JD65545 SN65540:SZ65545 ACJ65540:ACV65545 AMF65540:AMR65545 AWB65540:AWN65545 BFX65540:BGJ65545 BPT65540:BQF65545 BZP65540:CAB65545 CJL65540:CJX65545 CTH65540:CTT65545 DDD65540:DDP65545 DMZ65540:DNL65545 DWV65540:DXH65545 EGR65540:EHD65545 EQN65540:EQZ65545 FAJ65540:FAV65545 FKF65540:FKR65545 FUB65540:FUN65545 GDX65540:GEJ65545 GNT65540:GOF65545 GXP65540:GYB65545 HHL65540:HHX65545 HRH65540:HRT65545 IBD65540:IBP65545 IKZ65540:ILL65545 IUV65540:IVH65545 JER65540:JFD65545 JON65540:JOZ65545 JYJ65540:JYV65545 KIF65540:KIR65545 KSB65540:KSN65545 LBX65540:LCJ65545 LLT65540:LMF65545 LVP65540:LWB65545 MFL65540:MFX65545 MPH65540:MPT65545 MZD65540:MZP65545 NIZ65540:NJL65545 NSV65540:NTH65545 OCR65540:ODD65545 OMN65540:OMZ65545 OWJ65540:OWV65545 PGF65540:PGR65545 PQB65540:PQN65545 PZX65540:QAJ65545 QJT65540:QKF65545 QTP65540:QUB65545 RDL65540:RDX65545 RNH65540:RNT65545 RXD65540:RXP65545 SGZ65540:SHL65545 SQV65540:SRH65545 TAR65540:TBD65545 TKN65540:TKZ65545 TUJ65540:TUV65545 UEF65540:UER65545 UOB65540:UON65545 UXX65540:UYJ65545 VHT65540:VIF65545 VRP65540:VSB65545 WBL65540:WBX65545 WLH65540:WLT65545 WVD65540:WVP65545 IR131076:JD131081 SN131076:SZ131081 ACJ131076:ACV131081 AMF131076:AMR131081 AWB131076:AWN131081 BFX131076:BGJ131081 BPT131076:BQF131081 BZP131076:CAB131081 CJL131076:CJX131081 CTH131076:CTT131081 DDD131076:DDP131081 DMZ131076:DNL131081 DWV131076:DXH131081 EGR131076:EHD131081 EQN131076:EQZ131081 FAJ131076:FAV131081 FKF131076:FKR131081 FUB131076:FUN131081 GDX131076:GEJ131081 GNT131076:GOF131081 GXP131076:GYB131081 HHL131076:HHX131081 HRH131076:HRT131081 IBD131076:IBP131081 IKZ131076:ILL131081 IUV131076:IVH131081 JER131076:JFD131081 JON131076:JOZ131081 JYJ131076:JYV131081 KIF131076:KIR131081 KSB131076:KSN131081 LBX131076:LCJ131081 LLT131076:LMF131081 LVP131076:LWB131081 MFL131076:MFX131081 MPH131076:MPT131081 MZD131076:MZP131081 NIZ131076:NJL131081 NSV131076:NTH131081 OCR131076:ODD131081 OMN131076:OMZ131081 OWJ131076:OWV131081 PGF131076:PGR131081 PQB131076:PQN131081 PZX131076:QAJ131081 QJT131076:QKF131081 QTP131076:QUB131081 RDL131076:RDX131081 RNH131076:RNT131081 RXD131076:RXP131081 SGZ131076:SHL131081 SQV131076:SRH131081 TAR131076:TBD131081 TKN131076:TKZ131081 TUJ131076:TUV131081 UEF131076:UER131081 UOB131076:UON131081 UXX131076:UYJ131081 VHT131076:VIF131081 VRP131076:VSB131081 WBL131076:WBX131081 WLH131076:WLT131081 WVD131076:WVP131081 IR196612:JD196617 SN196612:SZ196617 ACJ196612:ACV196617 AMF196612:AMR196617 AWB196612:AWN196617 BFX196612:BGJ196617 BPT196612:BQF196617 BZP196612:CAB196617 CJL196612:CJX196617 CTH196612:CTT196617 DDD196612:DDP196617 DMZ196612:DNL196617 DWV196612:DXH196617 EGR196612:EHD196617 EQN196612:EQZ196617 FAJ196612:FAV196617 FKF196612:FKR196617 FUB196612:FUN196617 GDX196612:GEJ196617 GNT196612:GOF196617 GXP196612:GYB196617 HHL196612:HHX196617 HRH196612:HRT196617 IBD196612:IBP196617 IKZ196612:ILL196617 IUV196612:IVH196617 JER196612:JFD196617 JON196612:JOZ196617 JYJ196612:JYV196617 KIF196612:KIR196617 KSB196612:KSN196617 LBX196612:LCJ196617 LLT196612:LMF196617 LVP196612:LWB196617 MFL196612:MFX196617 MPH196612:MPT196617 MZD196612:MZP196617 NIZ196612:NJL196617 NSV196612:NTH196617 OCR196612:ODD196617 OMN196612:OMZ196617 OWJ196612:OWV196617 PGF196612:PGR196617 PQB196612:PQN196617 PZX196612:QAJ196617 QJT196612:QKF196617 QTP196612:QUB196617 RDL196612:RDX196617 RNH196612:RNT196617 RXD196612:RXP196617 SGZ196612:SHL196617 SQV196612:SRH196617 TAR196612:TBD196617 TKN196612:TKZ196617 TUJ196612:TUV196617 UEF196612:UER196617 UOB196612:UON196617 UXX196612:UYJ196617 VHT196612:VIF196617 VRP196612:VSB196617 WBL196612:WBX196617 WLH196612:WLT196617 WVD196612:WVP196617 IR262148:JD262153 SN262148:SZ262153 ACJ262148:ACV262153 AMF262148:AMR262153 AWB262148:AWN262153 BFX262148:BGJ262153 BPT262148:BQF262153 BZP262148:CAB262153 CJL262148:CJX262153 CTH262148:CTT262153 DDD262148:DDP262153 DMZ262148:DNL262153 DWV262148:DXH262153 EGR262148:EHD262153 EQN262148:EQZ262153 FAJ262148:FAV262153 FKF262148:FKR262153 FUB262148:FUN262153 GDX262148:GEJ262153 GNT262148:GOF262153 GXP262148:GYB262153 HHL262148:HHX262153 HRH262148:HRT262153 IBD262148:IBP262153 IKZ262148:ILL262153 IUV262148:IVH262153 JER262148:JFD262153 JON262148:JOZ262153 JYJ262148:JYV262153 KIF262148:KIR262153 KSB262148:KSN262153 LBX262148:LCJ262153 LLT262148:LMF262153 LVP262148:LWB262153 MFL262148:MFX262153 MPH262148:MPT262153 MZD262148:MZP262153 NIZ262148:NJL262153 NSV262148:NTH262153 OCR262148:ODD262153 OMN262148:OMZ262153 OWJ262148:OWV262153 PGF262148:PGR262153 PQB262148:PQN262153 PZX262148:QAJ262153 QJT262148:QKF262153 QTP262148:QUB262153 RDL262148:RDX262153 RNH262148:RNT262153 RXD262148:RXP262153 SGZ262148:SHL262153 SQV262148:SRH262153 TAR262148:TBD262153 TKN262148:TKZ262153 TUJ262148:TUV262153 UEF262148:UER262153 UOB262148:UON262153 UXX262148:UYJ262153 VHT262148:VIF262153 VRP262148:VSB262153 WBL262148:WBX262153 WLH262148:WLT262153 WVD262148:WVP262153 IR327684:JD327689 SN327684:SZ327689 ACJ327684:ACV327689 AMF327684:AMR327689 AWB327684:AWN327689 BFX327684:BGJ327689 BPT327684:BQF327689 BZP327684:CAB327689 CJL327684:CJX327689 CTH327684:CTT327689 DDD327684:DDP327689 DMZ327684:DNL327689 DWV327684:DXH327689 EGR327684:EHD327689 EQN327684:EQZ327689 FAJ327684:FAV327689 FKF327684:FKR327689 FUB327684:FUN327689 GDX327684:GEJ327689 GNT327684:GOF327689 GXP327684:GYB327689 HHL327684:HHX327689 HRH327684:HRT327689 IBD327684:IBP327689 IKZ327684:ILL327689 IUV327684:IVH327689 JER327684:JFD327689 JON327684:JOZ327689 JYJ327684:JYV327689 KIF327684:KIR327689 KSB327684:KSN327689 LBX327684:LCJ327689 LLT327684:LMF327689 LVP327684:LWB327689 MFL327684:MFX327689 MPH327684:MPT327689 MZD327684:MZP327689 NIZ327684:NJL327689 NSV327684:NTH327689 OCR327684:ODD327689 OMN327684:OMZ327689 OWJ327684:OWV327689 PGF327684:PGR327689 PQB327684:PQN327689 PZX327684:QAJ327689 QJT327684:QKF327689 QTP327684:QUB327689 RDL327684:RDX327689 RNH327684:RNT327689 RXD327684:RXP327689 SGZ327684:SHL327689 SQV327684:SRH327689 TAR327684:TBD327689 TKN327684:TKZ327689 TUJ327684:TUV327689 UEF327684:UER327689 UOB327684:UON327689 UXX327684:UYJ327689 VHT327684:VIF327689 VRP327684:VSB327689 WBL327684:WBX327689 WLH327684:WLT327689 WVD327684:WVP327689 IR393220:JD393225 SN393220:SZ393225 ACJ393220:ACV393225 AMF393220:AMR393225 AWB393220:AWN393225 BFX393220:BGJ393225 BPT393220:BQF393225 BZP393220:CAB393225 CJL393220:CJX393225 CTH393220:CTT393225 DDD393220:DDP393225 DMZ393220:DNL393225 DWV393220:DXH393225 EGR393220:EHD393225 EQN393220:EQZ393225 FAJ393220:FAV393225 FKF393220:FKR393225 FUB393220:FUN393225 GDX393220:GEJ393225 GNT393220:GOF393225 GXP393220:GYB393225 HHL393220:HHX393225 HRH393220:HRT393225 IBD393220:IBP393225 IKZ393220:ILL393225 IUV393220:IVH393225 JER393220:JFD393225 JON393220:JOZ393225 JYJ393220:JYV393225 KIF393220:KIR393225 KSB393220:KSN393225 LBX393220:LCJ393225 LLT393220:LMF393225 LVP393220:LWB393225 MFL393220:MFX393225 MPH393220:MPT393225 MZD393220:MZP393225 NIZ393220:NJL393225 NSV393220:NTH393225 OCR393220:ODD393225 OMN393220:OMZ393225 OWJ393220:OWV393225 PGF393220:PGR393225 PQB393220:PQN393225 PZX393220:QAJ393225 QJT393220:QKF393225 QTP393220:QUB393225 RDL393220:RDX393225 RNH393220:RNT393225 RXD393220:RXP393225 SGZ393220:SHL393225 SQV393220:SRH393225 TAR393220:TBD393225 TKN393220:TKZ393225 TUJ393220:TUV393225 UEF393220:UER393225 UOB393220:UON393225 UXX393220:UYJ393225 VHT393220:VIF393225 VRP393220:VSB393225 WBL393220:WBX393225 WLH393220:WLT393225 WVD393220:WVP393225 IR458756:JD458761 SN458756:SZ458761 ACJ458756:ACV458761 AMF458756:AMR458761 AWB458756:AWN458761 BFX458756:BGJ458761 BPT458756:BQF458761 BZP458756:CAB458761 CJL458756:CJX458761 CTH458756:CTT458761 DDD458756:DDP458761 DMZ458756:DNL458761 DWV458756:DXH458761 EGR458756:EHD458761 EQN458756:EQZ458761 FAJ458756:FAV458761 FKF458756:FKR458761 FUB458756:FUN458761 GDX458756:GEJ458761 GNT458756:GOF458761 GXP458756:GYB458761 HHL458756:HHX458761 HRH458756:HRT458761 IBD458756:IBP458761 IKZ458756:ILL458761 IUV458756:IVH458761 JER458756:JFD458761 JON458756:JOZ458761 JYJ458756:JYV458761 KIF458756:KIR458761 KSB458756:KSN458761 LBX458756:LCJ458761 LLT458756:LMF458761 LVP458756:LWB458761 MFL458756:MFX458761 MPH458756:MPT458761 MZD458756:MZP458761 NIZ458756:NJL458761 NSV458756:NTH458761 OCR458756:ODD458761 OMN458756:OMZ458761 OWJ458756:OWV458761 PGF458756:PGR458761 PQB458756:PQN458761 PZX458756:QAJ458761 QJT458756:QKF458761 QTP458756:QUB458761 RDL458756:RDX458761 RNH458756:RNT458761 RXD458756:RXP458761 SGZ458756:SHL458761 SQV458756:SRH458761 TAR458756:TBD458761 TKN458756:TKZ458761 TUJ458756:TUV458761 UEF458756:UER458761 UOB458756:UON458761 UXX458756:UYJ458761 VHT458756:VIF458761 VRP458756:VSB458761 WBL458756:WBX458761 WLH458756:WLT458761 WVD458756:WVP458761 IR524292:JD524297 SN524292:SZ524297 ACJ524292:ACV524297 AMF524292:AMR524297 AWB524292:AWN524297 BFX524292:BGJ524297 BPT524292:BQF524297 BZP524292:CAB524297 CJL524292:CJX524297 CTH524292:CTT524297 DDD524292:DDP524297 DMZ524292:DNL524297 DWV524292:DXH524297 EGR524292:EHD524297 EQN524292:EQZ524297 FAJ524292:FAV524297 FKF524292:FKR524297 FUB524292:FUN524297 GDX524292:GEJ524297 GNT524292:GOF524297 GXP524292:GYB524297 HHL524292:HHX524297 HRH524292:HRT524297 IBD524292:IBP524297 IKZ524292:ILL524297 IUV524292:IVH524297 JER524292:JFD524297 JON524292:JOZ524297 JYJ524292:JYV524297 KIF524292:KIR524297 KSB524292:KSN524297 LBX524292:LCJ524297 LLT524292:LMF524297 LVP524292:LWB524297 MFL524292:MFX524297 MPH524292:MPT524297 MZD524292:MZP524297 NIZ524292:NJL524297 NSV524292:NTH524297 OCR524292:ODD524297 OMN524292:OMZ524297 OWJ524292:OWV524297 PGF524292:PGR524297 PQB524292:PQN524297 PZX524292:QAJ524297 QJT524292:QKF524297 QTP524292:QUB524297 RDL524292:RDX524297 RNH524292:RNT524297 RXD524292:RXP524297 SGZ524292:SHL524297 SQV524292:SRH524297 TAR524292:TBD524297 TKN524292:TKZ524297 TUJ524292:TUV524297 UEF524292:UER524297 UOB524292:UON524297 UXX524292:UYJ524297 VHT524292:VIF524297 VRP524292:VSB524297 WBL524292:WBX524297 WLH524292:WLT524297 WVD524292:WVP524297 IR589828:JD589833 SN589828:SZ589833 ACJ589828:ACV589833 AMF589828:AMR589833 AWB589828:AWN589833 BFX589828:BGJ589833 BPT589828:BQF589833 BZP589828:CAB589833 CJL589828:CJX589833 CTH589828:CTT589833 DDD589828:DDP589833 DMZ589828:DNL589833 DWV589828:DXH589833 EGR589828:EHD589833 EQN589828:EQZ589833 FAJ589828:FAV589833 FKF589828:FKR589833 FUB589828:FUN589833 GDX589828:GEJ589833 GNT589828:GOF589833 GXP589828:GYB589833 HHL589828:HHX589833 HRH589828:HRT589833 IBD589828:IBP589833 IKZ589828:ILL589833 IUV589828:IVH589833 JER589828:JFD589833 JON589828:JOZ589833 JYJ589828:JYV589833 KIF589828:KIR589833 KSB589828:KSN589833 LBX589828:LCJ589833 LLT589828:LMF589833 LVP589828:LWB589833 MFL589828:MFX589833 MPH589828:MPT589833 MZD589828:MZP589833 NIZ589828:NJL589833 NSV589828:NTH589833 OCR589828:ODD589833 OMN589828:OMZ589833 OWJ589828:OWV589833 PGF589828:PGR589833 PQB589828:PQN589833 PZX589828:QAJ589833 QJT589828:QKF589833 QTP589828:QUB589833 RDL589828:RDX589833 RNH589828:RNT589833 RXD589828:RXP589833 SGZ589828:SHL589833 SQV589828:SRH589833 TAR589828:TBD589833 TKN589828:TKZ589833 TUJ589828:TUV589833 UEF589828:UER589833 UOB589828:UON589833 UXX589828:UYJ589833 VHT589828:VIF589833 VRP589828:VSB589833 WBL589828:WBX589833 WLH589828:WLT589833 WVD589828:WVP589833 IR655364:JD655369 SN655364:SZ655369 ACJ655364:ACV655369 AMF655364:AMR655369 AWB655364:AWN655369 BFX655364:BGJ655369 BPT655364:BQF655369 BZP655364:CAB655369 CJL655364:CJX655369 CTH655364:CTT655369 DDD655364:DDP655369 DMZ655364:DNL655369 DWV655364:DXH655369 EGR655364:EHD655369 EQN655364:EQZ655369 FAJ655364:FAV655369 FKF655364:FKR655369 FUB655364:FUN655369 GDX655364:GEJ655369 GNT655364:GOF655369 GXP655364:GYB655369 HHL655364:HHX655369 HRH655364:HRT655369 IBD655364:IBP655369 IKZ655364:ILL655369 IUV655364:IVH655369 JER655364:JFD655369 JON655364:JOZ655369 JYJ655364:JYV655369 KIF655364:KIR655369 KSB655364:KSN655369 LBX655364:LCJ655369 LLT655364:LMF655369 LVP655364:LWB655369 MFL655364:MFX655369 MPH655364:MPT655369 MZD655364:MZP655369 NIZ655364:NJL655369 NSV655364:NTH655369 OCR655364:ODD655369 OMN655364:OMZ655369 OWJ655364:OWV655369 PGF655364:PGR655369 PQB655364:PQN655369 PZX655364:QAJ655369 QJT655364:QKF655369 QTP655364:QUB655369 RDL655364:RDX655369 RNH655364:RNT655369 RXD655364:RXP655369 SGZ655364:SHL655369 SQV655364:SRH655369 TAR655364:TBD655369 TKN655364:TKZ655369 TUJ655364:TUV655369 UEF655364:UER655369 UOB655364:UON655369 UXX655364:UYJ655369 VHT655364:VIF655369 VRP655364:VSB655369 WBL655364:WBX655369 WLH655364:WLT655369 WVD655364:WVP655369 IR720900:JD720905 SN720900:SZ720905 ACJ720900:ACV720905 AMF720900:AMR720905 AWB720900:AWN720905 BFX720900:BGJ720905 BPT720900:BQF720905 BZP720900:CAB720905 CJL720900:CJX720905 CTH720900:CTT720905 DDD720900:DDP720905 DMZ720900:DNL720905 DWV720900:DXH720905 EGR720900:EHD720905 EQN720900:EQZ720905 FAJ720900:FAV720905 FKF720900:FKR720905 FUB720900:FUN720905 GDX720900:GEJ720905 GNT720900:GOF720905 GXP720900:GYB720905 HHL720900:HHX720905 HRH720900:HRT720905 IBD720900:IBP720905 IKZ720900:ILL720905 IUV720900:IVH720905 JER720900:JFD720905 JON720900:JOZ720905 JYJ720900:JYV720905 KIF720900:KIR720905 KSB720900:KSN720905 LBX720900:LCJ720905 LLT720900:LMF720905 LVP720900:LWB720905 MFL720900:MFX720905 MPH720900:MPT720905 MZD720900:MZP720905 NIZ720900:NJL720905 NSV720900:NTH720905 OCR720900:ODD720905 OMN720900:OMZ720905 OWJ720900:OWV720905 PGF720900:PGR720905 PQB720900:PQN720905 PZX720900:QAJ720905 QJT720900:QKF720905 QTP720900:QUB720905 RDL720900:RDX720905 RNH720900:RNT720905 RXD720900:RXP720905 SGZ720900:SHL720905 SQV720900:SRH720905 TAR720900:TBD720905 TKN720900:TKZ720905 TUJ720900:TUV720905 UEF720900:UER720905 UOB720900:UON720905 UXX720900:UYJ720905 VHT720900:VIF720905 VRP720900:VSB720905 WBL720900:WBX720905 WLH720900:WLT720905 WVD720900:WVP720905 IR786436:JD786441 SN786436:SZ786441 ACJ786436:ACV786441 AMF786436:AMR786441 AWB786436:AWN786441 BFX786436:BGJ786441 BPT786436:BQF786441 BZP786436:CAB786441 CJL786436:CJX786441 CTH786436:CTT786441 DDD786436:DDP786441 DMZ786436:DNL786441 DWV786436:DXH786441 EGR786436:EHD786441 EQN786436:EQZ786441 FAJ786436:FAV786441 FKF786436:FKR786441 FUB786436:FUN786441 GDX786436:GEJ786441 GNT786436:GOF786441 GXP786436:GYB786441 HHL786436:HHX786441 HRH786436:HRT786441 IBD786436:IBP786441 IKZ786436:ILL786441 IUV786436:IVH786441 JER786436:JFD786441 JON786436:JOZ786441 JYJ786436:JYV786441 KIF786436:KIR786441 KSB786436:KSN786441 LBX786436:LCJ786441 LLT786436:LMF786441 LVP786436:LWB786441 MFL786436:MFX786441 MPH786436:MPT786441 MZD786436:MZP786441 NIZ786436:NJL786441 NSV786436:NTH786441 OCR786436:ODD786441 OMN786436:OMZ786441 OWJ786436:OWV786441 PGF786436:PGR786441 PQB786436:PQN786441 PZX786436:QAJ786441 QJT786436:QKF786441 QTP786436:QUB786441 RDL786436:RDX786441 RNH786436:RNT786441 RXD786436:RXP786441 SGZ786436:SHL786441 SQV786436:SRH786441 TAR786436:TBD786441 TKN786436:TKZ786441 TUJ786436:TUV786441 UEF786436:UER786441 UOB786436:UON786441 UXX786436:UYJ786441 VHT786436:VIF786441 VRP786436:VSB786441 WBL786436:WBX786441 WLH786436:WLT786441 WVD786436:WVP786441 IR851972:JD851977 SN851972:SZ851977 ACJ851972:ACV851977 AMF851972:AMR851977 AWB851972:AWN851977 BFX851972:BGJ851977 BPT851972:BQF851977 BZP851972:CAB851977 CJL851972:CJX851977 CTH851972:CTT851977 DDD851972:DDP851977 DMZ851972:DNL851977 DWV851972:DXH851977 EGR851972:EHD851977 EQN851972:EQZ851977 FAJ851972:FAV851977 FKF851972:FKR851977 FUB851972:FUN851977 GDX851972:GEJ851977 GNT851972:GOF851977 GXP851972:GYB851977 HHL851972:HHX851977 HRH851972:HRT851977 IBD851972:IBP851977 IKZ851972:ILL851977 IUV851972:IVH851977 JER851972:JFD851977 JON851972:JOZ851977 JYJ851972:JYV851977 KIF851972:KIR851977 KSB851972:KSN851977 LBX851972:LCJ851977 LLT851972:LMF851977 LVP851972:LWB851977 MFL851972:MFX851977 MPH851972:MPT851977 MZD851972:MZP851977 NIZ851972:NJL851977 NSV851972:NTH851977 OCR851972:ODD851977 OMN851972:OMZ851977 OWJ851972:OWV851977 PGF851972:PGR851977 PQB851972:PQN851977 PZX851972:QAJ851977 QJT851972:QKF851977 QTP851972:QUB851977 RDL851972:RDX851977 RNH851972:RNT851977 RXD851972:RXP851977 SGZ851972:SHL851977 SQV851972:SRH851977 TAR851972:TBD851977 TKN851972:TKZ851977 TUJ851972:TUV851977 UEF851972:UER851977 UOB851972:UON851977 UXX851972:UYJ851977 VHT851972:VIF851977 VRP851972:VSB851977 WBL851972:WBX851977 WLH851972:WLT851977 WVD851972:WVP851977 IR917508:JD917513 SN917508:SZ917513 ACJ917508:ACV917513 AMF917508:AMR917513 AWB917508:AWN917513 BFX917508:BGJ917513 BPT917508:BQF917513 BZP917508:CAB917513 CJL917508:CJX917513 CTH917508:CTT917513 DDD917508:DDP917513 DMZ917508:DNL917513 DWV917508:DXH917513 EGR917508:EHD917513 EQN917508:EQZ917513 FAJ917508:FAV917513 FKF917508:FKR917513 FUB917508:FUN917513 GDX917508:GEJ917513 GNT917508:GOF917513 GXP917508:GYB917513 HHL917508:HHX917513 HRH917508:HRT917513 IBD917508:IBP917513 IKZ917508:ILL917513 IUV917508:IVH917513 JER917508:JFD917513 JON917508:JOZ917513 JYJ917508:JYV917513 KIF917508:KIR917513 KSB917508:KSN917513 LBX917508:LCJ917513 LLT917508:LMF917513 LVP917508:LWB917513 MFL917508:MFX917513 MPH917508:MPT917513 MZD917508:MZP917513 NIZ917508:NJL917513 NSV917508:NTH917513 OCR917508:ODD917513 OMN917508:OMZ917513 OWJ917508:OWV917513 PGF917508:PGR917513 PQB917508:PQN917513 PZX917508:QAJ917513 QJT917508:QKF917513 QTP917508:QUB917513 RDL917508:RDX917513 RNH917508:RNT917513 RXD917508:RXP917513 SGZ917508:SHL917513 SQV917508:SRH917513 TAR917508:TBD917513 TKN917508:TKZ917513 TUJ917508:TUV917513 UEF917508:UER917513 UOB917508:UON917513 UXX917508:UYJ917513 VHT917508:VIF917513 VRP917508:VSB917513 WBL917508:WBX917513 WLH917508:WLT917513 WVD917508:WVP917513 IR983044:JD983049 SN983044:SZ983049 ACJ983044:ACV983049 AMF983044:AMR983049 AWB983044:AWN983049 BFX983044:BGJ983049 BPT983044:BQF983049 BZP983044:CAB983049 CJL983044:CJX983049 CTH983044:CTT983049 DDD983044:DDP983049 DMZ983044:DNL983049 DWV983044:DXH983049 EGR983044:EHD983049 EQN983044:EQZ983049 FAJ983044:FAV983049 FKF983044:FKR983049 FUB983044:FUN983049 GDX983044:GEJ983049 GNT983044:GOF983049 GXP983044:GYB983049 HHL983044:HHX983049 HRH983044:HRT983049 IBD983044:IBP983049 IKZ983044:ILL983049 IUV983044:IVH983049 JER983044:JFD983049 JON983044:JOZ983049 JYJ983044:JYV983049 KIF983044:KIR983049 KSB983044:KSN983049 LBX983044:LCJ983049 LLT983044:LMF983049 LVP983044:LWB983049 MFL983044:MFX983049 MPH983044:MPT983049 MZD983044:MZP983049 NIZ983044:NJL983049 NSV983044:NTH983049 OCR983044:ODD983049 OMN983044:OMZ983049 OWJ983044:OWV983049 PGF983044:PGR983049 PQB983044:PQN983049 PZX983044:QAJ983049 QJT983044:QKF983049 QTP983044:QUB983049 RDL983044:RDX983049 RNH983044:RNT983049 RXD983044:RXP983049 SGZ983044:SHL983049 SQV983044:SRH983049 TAR983044:TBD983049 TKN983044:TKZ983049 TUJ983044:TUV983049 UEF983044:UER983049 UOB983044:UON983049 UXX983044:UYJ983049 VHT983044:VIF983049 VRP983044:VSB983049 WBL983044:WBX983049 WLH983044:WLT983049 WVD983044:WVP983049 IR65547:JD65552 SN65547:SZ65552 ACJ65547:ACV65552 AMF65547:AMR65552 AWB65547:AWN65552 BFX65547:BGJ65552 BPT65547:BQF65552 BZP65547:CAB65552 CJL65547:CJX65552 CTH65547:CTT65552 DDD65547:DDP65552 DMZ65547:DNL65552 DWV65547:DXH65552 EGR65547:EHD65552 EQN65547:EQZ65552 FAJ65547:FAV65552 FKF65547:FKR65552 FUB65547:FUN65552 GDX65547:GEJ65552 GNT65547:GOF65552 GXP65547:GYB65552 HHL65547:HHX65552 HRH65547:HRT65552 IBD65547:IBP65552 IKZ65547:ILL65552 IUV65547:IVH65552 JER65547:JFD65552 JON65547:JOZ65552 JYJ65547:JYV65552 KIF65547:KIR65552 KSB65547:KSN65552 LBX65547:LCJ65552 LLT65547:LMF65552 LVP65547:LWB65552 MFL65547:MFX65552 MPH65547:MPT65552 MZD65547:MZP65552 NIZ65547:NJL65552 NSV65547:NTH65552 OCR65547:ODD65552 OMN65547:OMZ65552 OWJ65547:OWV65552 PGF65547:PGR65552 PQB65547:PQN65552 PZX65547:QAJ65552 QJT65547:QKF65552 QTP65547:QUB65552 RDL65547:RDX65552 RNH65547:RNT65552 RXD65547:RXP65552 SGZ65547:SHL65552 SQV65547:SRH65552 TAR65547:TBD65552 TKN65547:TKZ65552 TUJ65547:TUV65552 UEF65547:UER65552 UOB65547:UON65552 UXX65547:UYJ65552 VHT65547:VIF65552 VRP65547:VSB65552 WBL65547:WBX65552 WLH65547:WLT65552 WVD65547:WVP65552 IR131083:JD131088 SN131083:SZ131088 ACJ131083:ACV131088 AMF131083:AMR131088 AWB131083:AWN131088 BFX131083:BGJ131088 BPT131083:BQF131088 BZP131083:CAB131088 CJL131083:CJX131088 CTH131083:CTT131088 DDD131083:DDP131088 DMZ131083:DNL131088 DWV131083:DXH131088 EGR131083:EHD131088 EQN131083:EQZ131088 FAJ131083:FAV131088 FKF131083:FKR131088 FUB131083:FUN131088 GDX131083:GEJ131088 GNT131083:GOF131088 GXP131083:GYB131088 HHL131083:HHX131088 HRH131083:HRT131088 IBD131083:IBP131088 IKZ131083:ILL131088 IUV131083:IVH131088 JER131083:JFD131088 JON131083:JOZ131088 JYJ131083:JYV131088 KIF131083:KIR131088 KSB131083:KSN131088 LBX131083:LCJ131088 LLT131083:LMF131088 LVP131083:LWB131088 MFL131083:MFX131088 MPH131083:MPT131088 MZD131083:MZP131088 NIZ131083:NJL131088 NSV131083:NTH131088 OCR131083:ODD131088 OMN131083:OMZ131088 OWJ131083:OWV131088 PGF131083:PGR131088 PQB131083:PQN131088 PZX131083:QAJ131088 QJT131083:QKF131088 QTP131083:QUB131088 RDL131083:RDX131088 RNH131083:RNT131088 RXD131083:RXP131088 SGZ131083:SHL131088 SQV131083:SRH131088 TAR131083:TBD131088 TKN131083:TKZ131088 TUJ131083:TUV131088 UEF131083:UER131088 UOB131083:UON131088 UXX131083:UYJ131088 VHT131083:VIF131088 VRP131083:VSB131088 WBL131083:WBX131088 WLH131083:WLT131088 WVD131083:WVP131088 IR196619:JD196624 SN196619:SZ196624 ACJ196619:ACV196624 AMF196619:AMR196624 AWB196619:AWN196624 BFX196619:BGJ196624 BPT196619:BQF196624 BZP196619:CAB196624 CJL196619:CJX196624 CTH196619:CTT196624 DDD196619:DDP196624 DMZ196619:DNL196624 DWV196619:DXH196624 EGR196619:EHD196624 EQN196619:EQZ196624 FAJ196619:FAV196624 FKF196619:FKR196624 FUB196619:FUN196624 GDX196619:GEJ196624 GNT196619:GOF196624 GXP196619:GYB196624 HHL196619:HHX196624 HRH196619:HRT196624 IBD196619:IBP196624 IKZ196619:ILL196624 IUV196619:IVH196624 JER196619:JFD196624 JON196619:JOZ196624 JYJ196619:JYV196624 KIF196619:KIR196624 KSB196619:KSN196624 LBX196619:LCJ196624 LLT196619:LMF196624 LVP196619:LWB196624 MFL196619:MFX196624 MPH196619:MPT196624 MZD196619:MZP196624 NIZ196619:NJL196624 NSV196619:NTH196624 OCR196619:ODD196624 OMN196619:OMZ196624 OWJ196619:OWV196624 PGF196619:PGR196624 PQB196619:PQN196624 PZX196619:QAJ196624 QJT196619:QKF196624 QTP196619:QUB196624 RDL196619:RDX196624 RNH196619:RNT196624 RXD196619:RXP196624 SGZ196619:SHL196624 SQV196619:SRH196624 TAR196619:TBD196624 TKN196619:TKZ196624 TUJ196619:TUV196624 UEF196619:UER196624 UOB196619:UON196624 UXX196619:UYJ196624 VHT196619:VIF196624 VRP196619:VSB196624 WBL196619:WBX196624 WLH196619:WLT196624 WVD196619:WVP196624 IR262155:JD262160 SN262155:SZ262160 ACJ262155:ACV262160 AMF262155:AMR262160 AWB262155:AWN262160 BFX262155:BGJ262160 BPT262155:BQF262160 BZP262155:CAB262160 CJL262155:CJX262160 CTH262155:CTT262160 DDD262155:DDP262160 DMZ262155:DNL262160 DWV262155:DXH262160 EGR262155:EHD262160 EQN262155:EQZ262160 FAJ262155:FAV262160 FKF262155:FKR262160 FUB262155:FUN262160 GDX262155:GEJ262160 GNT262155:GOF262160 GXP262155:GYB262160 HHL262155:HHX262160 HRH262155:HRT262160 IBD262155:IBP262160 IKZ262155:ILL262160 IUV262155:IVH262160 JER262155:JFD262160 JON262155:JOZ262160 JYJ262155:JYV262160 KIF262155:KIR262160 KSB262155:KSN262160 LBX262155:LCJ262160 LLT262155:LMF262160 LVP262155:LWB262160 MFL262155:MFX262160 MPH262155:MPT262160 MZD262155:MZP262160 NIZ262155:NJL262160 NSV262155:NTH262160 OCR262155:ODD262160 OMN262155:OMZ262160 OWJ262155:OWV262160 PGF262155:PGR262160 PQB262155:PQN262160 PZX262155:QAJ262160 QJT262155:QKF262160 QTP262155:QUB262160 RDL262155:RDX262160 RNH262155:RNT262160 RXD262155:RXP262160 SGZ262155:SHL262160 SQV262155:SRH262160 TAR262155:TBD262160 TKN262155:TKZ262160 TUJ262155:TUV262160 UEF262155:UER262160 UOB262155:UON262160 UXX262155:UYJ262160 VHT262155:VIF262160 VRP262155:VSB262160 WBL262155:WBX262160 WLH262155:WLT262160 WVD262155:WVP262160 IR327691:JD327696 SN327691:SZ327696 ACJ327691:ACV327696 AMF327691:AMR327696 AWB327691:AWN327696 BFX327691:BGJ327696 BPT327691:BQF327696 BZP327691:CAB327696 CJL327691:CJX327696 CTH327691:CTT327696 DDD327691:DDP327696 DMZ327691:DNL327696 DWV327691:DXH327696 EGR327691:EHD327696 EQN327691:EQZ327696 FAJ327691:FAV327696 FKF327691:FKR327696 FUB327691:FUN327696 GDX327691:GEJ327696 GNT327691:GOF327696 GXP327691:GYB327696 HHL327691:HHX327696 HRH327691:HRT327696 IBD327691:IBP327696 IKZ327691:ILL327696 IUV327691:IVH327696 JER327691:JFD327696 JON327691:JOZ327696 JYJ327691:JYV327696 KIF327691:KIR327696 KSB327691:KSN327696 LBX327691:LCJ327696 LLT327691:LMF327696 LVP327691:LWB327696 MFL327691:MFX327696 MPH327691:MPT327696 MZD327691:MZP327696 NIZ327691:NJL327696 NSV327691:NTH327696 OCR327691:ODD327696 OMN327691:OMZ327696 OWJ327691:OWV327696 PGF327691:PGR327696 PQB327691:PQN327696 PZX327691:QAJ327696 QJT327691:QKF327696 QTP327691:QUB327696 RDL327691:RDX327696 RNH327691:RNT327696 RXD327691:RXP327696 SGZ327691:SHL327696 SQV327691:SRH327696 TAR327691:TBD327696 TKN327691:TKZ327696 TUJ327691:TUV327696 UEF327691:UER327696 UOB327691:UON327696 UXX327691:UYJ327696 VHT327691:VIF327696 VRP327691:VSB327696 WBL327691:WBX327696 WLH327691:WLT327696 WVD327691:WVP327696 IR393227:JD393232 SN393227:SZ393232 ACJ393227:ACV393232 AMF393227:AMR393232 AWB393227:AWN393232 BFX393227:BGJ393232 BPT393227:BQF393232 BZP393227:CAB393232 CJL393227:CJX393232 CTH393227:CTT393232 DDD393227:DDP393232 DMZ393227:DNL393232 DWV393227:DXH393232 EGR393227:EHD393232 EQN393227:EQZ393232 FAJ393227:FAV393232 FKF393227:FKR393232 FUB393227:FUN393232 GDX393227:GEJ393232 GNT393227:GOF393232 GXP393227:GYB393232 HHL393227:HHX393232 HRH393227:HRT393232 IBD393227:IBP393232 IKZ393227:ILL393232 IUV393227:IVH393232 JER393227:JFD393232 JON393227:JOZ393232 JYJ393227:JYV393232 KIF393227:KIR393232 KSB393227:KSN393232 LBX393227:LCJ393232 LLT393227:LMF393232 LVP393227:LWB393232 MFL393227:MFX393232 MPH393227:MPT393232 MZD393227:MZP393232 NIZ393227:NJL393232 NSV393227:NTH393232 OCR393227:ODD393232 OMN393227:OMZ393232 OWJ393227:OWV393232 PGF393227:PGR393232 PQB393227:PQN393232 PZX393227:QAJ393232 QJT393227:QKF393232 QTP393227:QUB393232 RDL393227:RDX393232 RNH393227:RNT393232 RXD393227:RXP393232 SGZ393227:SHL393232 SQV393227:SRH393232 TAR393227:TBD393232 TKN393227:TKZ393232 TUJ393227:TUV393232 UEF393227:UER393232 UOB393227:UON393232 UXX393227:UYJ393232 VHT393227:VIF393232 VRP393227:VSB393232 WBL393227:WBX393232 WLH393227:WLT393232 WVD393227:WVP393232 IR458763:JD458768 SN458763:SZ458768 ACJ458763:ACV458768 AMF458763:AMR458768 AWB458763:AWN458768 BFX458763:BGJ458768 BPT458763:BQF458768 BZP458763:CAB458768 CJL458763:CJX458768 CTH458763:CTT458768 DDD458763:DDP458768 DMZ458763:DNL458768 DWV458763:DXH458768 EGR458763:EHD458768 EQN458763:EQZ458768 FAJ458763:FAV458768 FKF458763:FKR458768 FUB458763:FUN458768 GDX458763:GEJ458768 GNT458763:GOF458768 GXP458763:GYB458768 HHL458763:HHX458768 HRH458763:HRT458768 IBD458763:IBP458768 IKZ458763:ILL458768 IUV458763:IVH458768 JER458763:JFD458768 JON458763:JOZ458768 JYJ458763:JYV458768 KIF458763:KIR458768 KSB458763:KSN458768 LBX458763:LCJ458768 LLT458763:LMF458768 LVP458763:LWB458768 MFL458763:MFX458768 MPH458763:MPT458768 MZD458763:MZP458768 NIZ458763:NJL458768 NSV458763:NTH458768 OCR458763:ODD458768 OMN458763:OMZ458768 OWJ458763:OWV458768 PGF458763:PGR458768 PQB458763:PQN458768 PZX458763:QAJ458768 QJT458763:QKF458768 QTP458763:QUB458768 RDL458763:RDX458768 RNH458763:RNT458768 RXD458763:RXP458768 SGZ458763:SHL458768 SQV458763:SRH458768 TAR458763:TBD458768 TKN458763:TKZ458768 TUJ458763:TUV458768 UEF458763:UER458768 UOB458763:UON458768 UXX458763:UYJ458768 VHT458763:VIF458768 VRP458763:VSB458768 WBL458763:WBX458768 WLH458763:WLT458768 WVD458763:WVP458768 IR524299:JD524304 SN524299:SZ524304 ACJ524299:ACV524304 AMF524299:AMR524304 AWB524299:AWN524304 BFX524299:BGJ524304 BPT524299:BQF524304 BZP524299:CAB524304 CJL524299:CJX524304 CTH524299:CTT524304 DDD524299:DDP524304 DMZ524299:DNL524304 DWV524299:DXH524304 EGR524299:EHD524304 EQN524299:EQZ524304 FAJ524299:FAV524304 FKF524299:FKR524304 FUB524299:FUN524304 GDX524299:GEJ524304 GNT524299:GOF524304 GXP524299:GYB524304 HHL524299:HHX524304 HRH524299:HRT524304 IBD524299:IBP524304 IKZ524299:ILL524304 IUV524299:IVH524304 JER524299:JFD524304 JON524299:JOZ524304 JYJ524299:JYV524304 KIF524299:KIR524304 KSB524299:KSN524304 LBX524299:LCJ524304 LLT524299:LMF524304 LVP524299:LWB524304 MFL524299:MFX524304 MPH524299:MPT524304 MZD524299:MZP524304 NIZ524299:NJL524304 NSV524299:NTH524304 OCR524299:ODD524304 OMN524299:OMZ524304 OWJ524299:OWV524304 PGF524299:PGR524304 PQB524299:PQN524304 PZX524299:QAJ524304 QJT524299:QKF524304 QTP524299:QUB524304 RDL524299:RDX524304 RNH524299:RNT524304 RXD524299:RXP524304 SGZ524299:SHL524304 SQV524299:SRH524304 TAR524299:TBD524304 TKN524299:TKZ524304 TUJ524299:TUV524304 UEF524299:UER524304 UOB524299:UON524304 UXX524299:UYJ524304 VHT524299:VIF524304 VRP524299:VSB524304 WBL524299:WBX524304 WLH524299:WLT524304 WVD524299:WVP524304 IR589835:JD589840 SN589835:SZ589840 ACJ589835:ACV589840 AMF589835:AMR589840 AWB589835:AWN589840 BFX589835:BGJ589840 BPT589835:BQF589840 BZP589835:CAB589840 CJL589835:CJX589840 CTH589835:CTT589840 DDD589835:DDP589840 DMZ589835:DNL589840 DWV589835:DXH589840 EGR589835:EHD589840 EQN589835:EQZ589840 FAJ589835:FAV589840 FKF589835:FKR589840 FUB589835:FUN589840 GDX589835:GEJ589840 GNT589835:GOF589840 GXP589835:GYB589840 HHL589835:HHX589840 HRH589835:HRT589840 IBD589835:IBP589840 IKZ589835:ILL589840 IUV589835:IVH589840 JER589835:JFD589840 JON589835:JOZ589840 JYJ589835:JYV589840 KIF589835:KIR589840 KSB589835:KSN589840 LBX589835:LCJ589840 LLT589835:LMF589840 LVP589835:LWB589840 MFL589835:MFX589840 MPH589835:MPT589840 MZD589835:MZP589840 NIZ589835:NJL589840 NSV589835:NTH589840 OCR589835:ODD589840 OMN589835:OMZ589840 OWJ589835:OWV589840 PGF589835:PGR589840 PQB589835:PQN589840 PZX589835:QAJ589840 QJT589835:QKF589840 QTP589835:QUB589840 RDL589835:RDX589840 RNH589835:RNT589840 RXD589835:RXP589840 SGZ589835:SHL589840 SQV589835:SRH589840 TAR589835:TBD589840 TKN589835:TKZ589840 TUJ589835:TUV589840 UEF589835:UER589840 UOB589835:UON589840 UXX589835:UYJ589840 VHT589835:VIF589840 VRP589835:VSB589840 WBL589835:WBX589840 WLH589835:WLT589840 WVD589835:WVP589840 IR655371:JD655376 SN655371:SZ655376 ACJ655371:ACV655376 AMF655371:AMR655376 AWB655371:AWN655376 BFX655371:BGJ655376 BPT655371:BQF655376 BZP655371:CAB655376 CJL655371:CJX655376 CTH655371:CTT655376 DDD655371:DDP655376 DMZ655371:DNL655376 DWV655371:DXH655376 EGR655371:EHD655376 EQN655371:EQZ655376 FAJ655371:FAV655376 FKF655371:FKR655376 FUB655371:FUN655376 GDX655371:GEJ655376 GNT655371:GOF655376 GXP655371:GYB655376 HHL655371:HHX655376 HRH655371:HRT655376 IBD655371:IBP655376 IKZ655371:ILL655376 IUV655371:IVH655376 JER655371:JFD655376 JON655371:JOZ655376 JYJ655371:JYV655376 KIF655371:KIR655376 KSB655371:KSN655376 LBX655371:LCJ655376 LLT655371:LMF655376 LVP655371:LWB655376 MFL655371:MFX655376 MPH655371:MPT655376 MZD655371:MZP655376 NIZ655371:NJL655376 NSV655371:NTH655376 OCR655371:ODD655376 OMN655371:OMZ655376 OWJ655371:OWV655376 PGF655371:PGR655376 PQB655371:PQN655376 PZX655371:QAJ655376 QJT655371:QKF655376 QTP655371:QUB655376 RDL655371:RDX655376 RNH655371:RNT655376 RXD655371:RXP655376 SGZ655371:SHL655376 SQV655371:SRH655376 TAR655371:TBD655376 TKN655371:TKZ655376 TUJ655371:TUV655376 UEF655371:UER655376 UOB655371:UON655376 UXX655371:UYJ655376 VHT655371:VIF655376 VRP655371:VSB655376 WBL655371:WBX655376 WLH655371:WLT655376 WVD655371:WVP655376 IR720907:JD720912 SN720907:SZ720912 ACJ720907:ACV720912 AMF720907:AMR720912 AWB720907:AWN720912 BFX720907:BGJ720912 BPT720907:BQF720912 BZP720907:CAB720912 CJL720907:CJX720912 CTH720907:CTT720912 DDD720907:DDP720912 DMZ720907:DNL720912 DWV720907:DXH720912 EGR720907:EHD720912 EQN720907:EQZ720912 FAJ720907:FAV720912 FKF720907:FKR720912 FUB720907:FUN720912 GDX720907:GEJ720912 GNT720907:GOF720912 GXP720907:GYB720912 HHL720907:HHX720912 HRH720907:HRT720912 IBD720907:IBP720912 IKZ720907:ILL720912 IUV720907:IVH720912 JER720907:JFD720912 JON720907:JOZ720912 JYJ720907:JYV720912 KIF720907:KIR720912 KSB720907:KSN720912 LBX720907:LCJ720912 LLT720907:LMF720912 LVP720907:LWB720912 MFL720907:MFX720912 MPH720907:MPT720912 MZD720907:MZP720912 NIZ720907:NJL720912 NSV720907:NTH720912 OCR720907:ODD720912 OMN720907:OMZ720912 OWJ720907:OWV720912 PGF720907:PGR720912 PQB720907:PQN720912 PZX720907:QAJ720912 QJT720907:QKF720912 QTP720907:QUB720912 RDL720907:RDX720912 RNH720907:RNT720912 RXD720907:RXP720912 SGZ720907:SHL720912 SQV720907:SRH720912 TAR720907:TBD720912 TKN720907:TKZ720912 TUJ720907:TUV720912 UEF720907:UER720912 UOB720907:UON720912 UXX720907:UYJ720912 VHT720907:VIF720912 VRP720907:VSB720912 WBL720907:WBX720912 WLH720907:WLT720912 WVD720907:WVP720912 IR786443:JD786448 SN786443:SZ786448 ACJ786443:ACV786448 AMF786443:AMR786448 AWB786443:AWN786448 BFX786443:BGJ786448 BPT786443:BQF786448 BZP786443:CAB786448 CJL786443:CJX786448 CTH786443:CTT786448 DDD786443:DDP786448 DMZ786443:DNL786448 DWV786443:DXH786448 EGR786443:EHD786448 EQN786443:EQZ786448 FAJ786443:FAV786448 FKF786443:FKR786448 FUB786443:FUN786448 GDX786443:GEJ786448 GNT786443:GOF786448 GXP786443:GYB786448 HHL786443:HHX786448 HRH786443:HRT786448 IBD786443:IBP786448 IKZ786443:ILL786448 IUV786443:IVH786448 JER786443:JFD786448 JON786443:JOZ786448 JYJ786443:JYV786448 KIF786443:KIR786448 KSB786443:KSN786448 LBX786443:LCJ786448 LLT786443:LMF786448 LVP786443:LWB786448 MFL786443:MFX786448 MPH786443:MPT786448 MZD786443:MZP786448 NIZ786443:NJL786448 NSV786443:NTH786448 OCR786443:ODD786448 OMN786443:OMZ786448 OWJ786443:OWV786448 PGF786443:PGR786448 PQB786443:PQN786448 PZX786443:QAJ786448 QJT786443:QKF786448 QTP786443:QUB786448 RDL786443:RDX786448 RNH786443:RNT786448 RXD786443:RXP786448 SGZ786443:SHL786448 SQV786443:SRH786448 TAR786443:TBD786448 TKN786443:TKZ786448 TUJ786443:TUV786448 UEF786443:UER786448 UOB786443:UON786448 UXX786443:UYJ786448 VHT786443:VIF786448 VRP786443:VSB786448 WBL786443:WBX786448 WLH786443:WLT786448 WVD786443:WVP786448 IR851979:JD851984 SN851979:SZ851984 ACJ851979:ACV851984 AMF851979:AMR851984 AWB851979:AWN851984 BFX851979:BGJ851984 BPT851979:BQF851984 BZP851979:CAB851984 CJL851979:CJX851984 CTH851979:CTT851984 DDD851979:DDP851984 DMZ851979:DNL851984 DWV851979:DXH851984 EGR851979:EHD851984 EQN851979:EQZ851984 FAJ851979:FAV851984 FKF851979:FKR851984 FUB851979:FUN851984 GDX851979:GEJ851984 GNT851979:GOF851984 GXP851979:GYB851984 HHL851979:HHX851984 HRH851979:HRT851984 IBD851979:IBP851984 IKZ851979:ILL851984 IUV851979:IVH851984 JER851979:JFD851984 JON851979:JOZ851984 JYJ851979:JYV851984 KIF851979:KIR851984 KSB851979:KSN851984 LBX851979:LCJ851984 LLT851979:LMF851984 LVP851979:LWB851984 MFL851979:MFX851984 MPH851979:MPT851984 MZD851979:MZP851984 NIZ851979:NJL851984 NSV851979:NTH851984 OCR851979:ODD851984 OMN851979:OMZ851984 OWJ851979:OWV851984 PGF851979:PGR851984 PQB851979:PQN851984 PZX851979:QAJ851984 QJT851979:QKF851984 QTP851979:QUB851984 RDL851979:RDX851984 RNH851979:RNT851984 RXD851979:RXP851984 SGZ851979:SHL851984 SQV851979:SRH851984 TAR851979:TBD851984 TKN851979:TKZ851984 TUJ851979:TUV851984 UEF851979:UER851984 UOB851979:UON851984 UXX851979:UYJ851984 VHT851979:VIF851984 VRP851979:VSB851984 WBL851979:WBX851984 WLH851979:WLT851984 WVD851979:WVP851984 IR917515:JD917520 SN917515:SZ917520 ACJ917515:ACV917520 AMF917515:AMR917520 AWB917515:AWN917520 BFX917515:BGJ917520 BPT917515:BQF917520 BZP917515:CAB917520 CJL917515:CJX917520 CTH917515:CTT917520 DDD917515:DDP917520 DMZ917515:DNL917520 DWV917515:DXH917520 EGR917515:EHD917520 EQN917515:EQZ917520 FAJ917515:FAV917520 FKF917515:FKR917520 FUB917515:FUN917520 GDX917515:GEJ917520 GNT917515:GOF917520 GXP917515:GYB917520 HHL917515:HHX917520 HRH917515:HRT917520 IBD917515:IBP917520 IKZ917515:ILL917520 IUV917515:IVH917520 JER917515:JFD917520 JON917515:JOZ917520 JYJ917515:JYV917520 KIF917515:KIR917520 KSB917515:KSN917520 LBX917515:LCJ917520 LLT917515:LMF917520 LVP917515:LWB917520 MFL917515:MFX917520 MPH917515:MPT917520 MZD917515:MZP917520 NIZ917515:NJL917520 NSV917515:NTH917520 OCR917515:ODD917520 OMN917515:OMZ917520 OWJ917515:OWV917520 PGF917515:PGR917520 PQB917515:PQN917520 PZX917515:QAJ917520 QJT917515:QKF917520 QTP917515:QUB917520 RDL917515:RDX917520 RNH917515:RNT917520 RXD917515:RXP917520 SGZ917515:SHL917520 SQV917515:SRH917520 TAR917515:TBD917520 TKN917515:TKZ917520 TUJ917515:TUV917520 UEF917515:UER917520 UOB917515:UON917520 UXX917515:UYJ917520 VHT917515:VIF917520 VRP917515:VSB917520 WBL917515:WBX917520 WLH917515:WLT917520 WVD917515:WVP917520 IR983051:JD983056 SN983051:SZ983056 ACJ983051:ACV983056 AMF983051:AMR983056 AWB983051:AWN983056 BFX983051:BGJ983056 BPT983051:BQF983056 BZP983051:CAB983056 CJL983051:CJX983056 CTH983051:CTT983056 DDD983051:DDP983056 DMZ983051:DNL983056 DWV983051:DXH983056 EGR983051:EHD983056 EQN983051:EQZ983056 FAJ983051:FAV983056 FKF983051:FKR983056 FUB983051:FUN983056 GDX983051:GEJ983056 GNT983051:GOF983056 GXP983051:GYB983056 HHL983051:HHX983056 HRH983051:HRT983056 IBD983051:IBP983056 IKZ983051:ILL983056 IUV983051:IVH983056 JER983051:JFD983056 JON983051:JOZ983056 JYJ983051:JYV983056 KIF983051:KIR983056 KSB983051:KSN983056 LBX983051:LCJ983056 LLT983051:LMF983056 LVP983051:LWB983056 MFL983051:MFX983056 MPH983051:MPT983056 MZD983051:MZP983056 NIZ983051:NJL983056 NSV983051:NTH983056 OCR983051:ODD983056 OMN983051:OMZ983056 OWJ983051:OWV983056 PGF983051:PGR983056 PQB983051:PQN983056 PZX983051:QAJ983056 QJT983051:QKF983056 QTP983051:QUB983056 RDL983051:RDX983056 RNH983051:RNT983056 RXD983051:RXP983056 SGZ983051:SHL983056 SQV983051:SRH983056 TAR983051:TBD983056 TKN983051:TKZ983056 TUJ983051:TUV983056 UEF983051:UER983056 UOB983051:UON983056 UXX983051:UYJ983056 VHT983051:VIF983056 VRP983051:VSB983056 WBL983051:WBX983056 WLH983051:WLT983056 WVB27 WLF27 WBJ27 VRN27 VHR27 UXV27 UNZ27 UED27 TUH27 TKL27 TAP27 SQT27 SGX27 RXB27 RNF27 RDJ27 QTN27 QJR27 PZV27 PPZ27 PGD27 OWH27 OML27 OCP27 NST27 NIX27 MZB27 MPF27 MFJ27 LVN27 LLR27 LBV27 KRZ27 KID27 JYH27 JOL27 JEP27 IUT27 IKX27 IBB27 HRF27 HHJ27 GXN27 GNR27 GDV27 FTZ27 FKD27 FAH27 EQL27 EGP27 DWT27 DMX27 DDB27 CTF27 CJJ27 BZN27 BPR27 BFV27 AVZ27 AMD27 ACH27 SL27 IP27 WVB15 WLF15 WBJ15 VRN15 VHR15 UXV15 UNZ15 UED15 TUH15 TKL15 TAP15 SQT15 SGX15 RXB15 RNF15 RDJ15 QTN15 QJR15 PZV15 PPZ15 PGD15 OWH15 OML15 OCP15 NST15 NIX15 MZB15 MPF15 MFJ15 LVN15 LLR15 LBV15 KRZ15 KID15 JYH15 JOL15 JEP15 IUT15 IKX15 IBB15 HRF15 HHJ15 GXN15 GNR15 GDV15 FTZ15 FKD15 FAH15 EQL15 EGP15 DWT15 DMX15 DDB15 CTF15 CJJ15 BZN15 BPR15 BFV15 AVZ15 AMD15 ACH15 SL15 IP15 WVG17:WVP19 WLK17:WLT19 WBO17:WBX19 VRS17:VSB19 VHW17:VIF19 UYA17:UYJ19 UOE17:UON19 UEI17:UER19 TUM17:TUV19 TKQ17:TKZ19 TAU17:TBD19 SQY17:SRH19 SHC17:SHL19 RXG17:RXP19 RNK17:RNT19 RDO17:RDX19 QTS17:QUB19 QJW17:QKF19 QAA17:QAJ19 PQE17:PQN19 PGI17:PGR19 OWM17:OWV19 OMQ17:OMZ19 OCU17:ODD19 NSY17:NTH19 NJC17:NJL19 MZG17:MZP19 MPK17:MPT19 MFO17:MFX19 LVS17:LWB19 LLW17:LMF19 LCA17:LCJ19 KSE17:KSN19 KII17:KIR19 JYM17:JYV19 JOQ17:JOZ19 JEU17:JFD19 IUY17:IVH19 ILC17:ILL19 IBG17:IBP19 HRK17:HRT19 HHO17:HHX19 GXS17:GYB19 GNW17:GOF19 GEA17:GEJ19 FUE17:FUN19 FKI17:FKR19 FAM17:FAV19 EQQ17:EQZ19 EGU17:EHD19 DWY17:DXH19 DNC17:DNL19 DDG17:DDP19 CTK17:CTT19 CJO17:CJX19 BZS17:CAB19 BPW17:BQF19 BGA17:BGJ19 AWE17:AWN19 AMI17:AMR19 ACM17:ACV19 SQ17:SZ19 IU17:JD19 WVD16:WVF19 WLH16:WLJ19 WBL16:WBN19 VRP16:VRR19 VHT16:VHV19 UXX16:UXZ19 UOB16:UOD19 UEF16:UEH19 TUJ16:TUL19 TKN16:TKP19 TAR16:TAT19 SQV16:SQX19 SGZ16:SHB19 RXD16:RXF19 RNH16:RNJ19 RDL16:RDN19 QTP16:QTR19 QJT16:QJV19 PZX16:PZZ19 PQB16:PQD19 PGF16:PGH19 OWJ16:OWL19 OMN16:OMP19 OCR16:OCT19 NSV16:NSX19 NIZ16:NJB19 MZD16:MZF19 MPH16:MPJ19 MFL16:MFN19 LVP16:LVR19 LLT16:LLV19 LBX16:LBZ19 KSB16:KSD19 KIF16:KIH19 JYJ16:JYL19 JON16:JOP19 JER16:JET19 IUV16:IUX19 IKZ16:ILB19 IBD16:IBF19 HRH16:HRJ19 HHL16:HHN19 GXP16:GXR19 GNT16:GNV19 GDX16:GDZ19 FUB16:FUD19 FKF16:FKH19 FAJ16:FAL19 EQN16:EQP19 EGR16:EGT19 DWV16:DWX19 DMZ16:DNB19 DDD16:DDF19 CTH16:CTJ19 CJL16:CJN19 BZP16:BZR19 BPT16:BPV19 BFX16:BFZ19 AWB16:AWD19 AMF16:AMH19 ACJ16:ACL19 SN16:SP19 IR16:IT19 WBL20:WBX26 WBL28:WBX59 WLH28:WLT59 WVD28:WVP59 IR28:JD59 SN28:SZ59 ACJ28:ACV59 AMF28:AMR59 AWB28:AWN59 BFX28:BGJ59 BPT28:BQF59 BZP28:CAB59 CJL28:CJX59 CTH28:CTT59 DDD28:DDP59 DMZ28:DNL59 DWV28:DXH59 EGR28:EHD59 EQN28:EQZ59 FAJ28:FAV59 FKF28:FKR59 FUB28:FUN59 GDX28:GEJ59 GNT28:GOF59 GXP28:GYB59 HHL28:HHX59 HRH28:HRT59 IBD28:IBP59 IKZ28:ILL59 IUV28:IVH59 JER28:JFD59 JON28:JOZ59 JYJ28:JYV59 KIF28:KIR59 KSB28:KSN59 LBX28:LCJ59 LLT28:LMF59 LVP28:LWB59 MFL28:MFX59 MPH28:MPT59 MZD28:MZP59 NIZ28:NJL59 NSV28:NTH59 OCR28:ODD59 OMN28:OMZ59 OWJ28:OWV59 PGF28:PGR59 PQB28:PQN59 PZX28:QAJ59 QJT28:QKF59 QTP28:QUB59 RDL28:RDX59 RNH28:RNT59 RXD28:RXP59 SGZ28:SHL59 SQV28:SRH59 TAR28:TBD59 TKN28:TKZ59 TUJ28:TUV59 UEF28:UER59 UOB28:UON59 UXX28:UYJ59 VHT28:VIF59 VRP28:VSB59 VRP20:VSB26 VHT20:VIF26 UXX20:UYJ26 UOB20:UON26 UEF20:UER26 TUJ20:TUV26 TKN20:TKZ26 TAR20:TBD26 SQV20:SRH26 SGZ20:SHL26 RXD20:RXP26 RNH20:RNT26 RDL20:RDX26 QTP20:QUB26 QJT20:QKF26 PZX20:QAJ26 PQB20:PQN26 PGF20:PGR26 OWJ20:OWV26 OMN20:OMZ26 OCR20:ODD26 NSV20:NTH26 NIZ20:NJL26 MZD20:MZP26 MPH20:MPT26 MFL20:MFX26 LVP20:LWB26 LLT20:LMF26 LBX20:LCJ26 KSB20:KSN26 KIF20:KIR26 JYJ20:JYV26 JON20:JOZ26 JER20:JFD26 IUV20:IVH26 IKZ20:ILL26 IBD20:IBP26 HRH20:HRT26 HHL20:HHX26 GXP20:GYB26 GNT20:GOF26 GDX20:GEJ26 FUB20:FUN26 FKF20:FKR26 FAJ20:FAV26 EQN20:EQZ26 EGR20:EHD26 DWV20:DXH26 DMZ20:DNL26 DDD20:DDP26 CTH20:CTT26 CJL20:CJX26 BZP20:CAB26 BPT20:BQF26 BFX20:BGJ26 AWB20:AWN26 AMF20:AMR26 ACJ20:ACV26 SN20:SZ26 IR20:JD26 WVD20:WVP26 WLH20:WLT26 P17:S26 C16:C18 D28:S59 F17:O19 F65524:S65538 F131060:S131074 F196596:S196610 F262132:S262146 F327668:S327682 F393204:S393218 F458740:S458754 F524276:S524290 F589812:S589826 F655348:S655362 F720884:S720898 F786420:S786434 F851956:S851970 F917492:S917506 F983028:S983042 C65540:S65545 C131076:S131081 C196612:S196617 C262148:S262153 C327684:S327689 C393220:S393225 C458756:S458761 C524292:S524297 C589828:S589833 C655364:S655369 C720900:S720905 C786436:S786441 C851972:S851977 C917508:S917513 C983044:S983049 C65547:S65552 C131083:S131088 C196619:S196624 C262155:S262160 C327691:S327696 C393227:S393232 C458763:S458768 C524299:S524304 C589835:S589840 C655371:S655376 C720907:S720912 C786443:S786448 C851979:S851984 C917515:S917520 C983051:S983056 D16:E19 D20:O26 C29:C59 C22:C26">
      <formula1>900</formula1>
    </dataValidation>
  </dataValidations>
  <printOptions horizontalCentered="1"/>
  <pageMargins left="0" right="0" top="0.15748031496062992" bottom="0" header="0" footer="0"/>
  <pageSetup paperSize="9" scale="35" orientation="landscape" r:id="rId1"/>
  <ignoredErrors>
    <ignoredError sqref="D15:S21 D23:S28 D22:L22 N22:S22 F46:S59 D30:S45 D29:F29 H29:S29" unlockedFormula="1"/>
    <ignoredError sqref="M22" formula="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X66"/>
  <sheetViews>
    <sheetView view="pageBreakPreview" topLeftCell="A11" zoomScale="90" zoomScaleNormal="90" zoomScaleSheetLayoutView="90" workbookViewId="0">
      <selection activeCell="F18" sqref="F18"/>
    </sheetView>
  </sheetViews>
  <sheetFormatPr defaultColWidth="10.28515625" defaultRowHeight="15.75" outlineLevelRow="1"/>
  <cols>
    <col min="1" max="1" width="10.140625" style="170" customWidth="1"/>
    <col min="2" max="2" width="69.42578125" style="156" customWidth="1"/>
    <col min="3" max="3" width="19" style="154" customWidth="1"/>
    <col min="4" max="5" width="19.5703125" style="154" customWidth="1"/>
    <col min="6" max="6" width="20.28515625" style="154" customWidth="1"/>
    <col min="7" max="7" width="19.140625" style="154" customWidth="1"/>
    <col min="8" max="8" width="179.85546875" style="154" customWidth="1"/>
    <col min="9" max="254" width="10.28515625" style="154"/>
    <col min="255" max="255" width="10.140625" style="154" customWidth="1"/>
    <col min="256" max="256" width="83.140625" style="154" customWidth="1"/>
    <col min="257" max="257" width="12.28515625" style="154" customWidth="1"/>
    <col min="258" max="258" width="9.85546875" style="154" customWidth="1"/>
    <col min="259" max="259" width="10.28515625" style="154" customWidth="1"/>
    <col min="260" max="260" width="15.28515625" style="154" customWidth="1"/>
    <col min="261" max="261" width="19.5703125" style="154" customWidth="1"/>
    <col min="262" max="262" width="15.140625" style="154" customWidth="1"/>
    <col min="263" max="263" width="19.85546875" style="154" customWidth="1"/>
    <col min="264" max="264" width="15" style="154" customWidth="1"/>
    <col min="265" max="265" width="18.85546875" style="154" customWidth="1"/>
    <col min="266" max="266" width="15.140625" style="154" customWidth="1"/>
    <col min="267" max="267" width="19.5703125" style="154" customWidth="1"/>
    <col min="268" max="268" width="105" style="154" customWidth="1"/>
    <col min="269" max="269" width="179.85546875" style="154" customWidth="1"/>
    <col min="270" max="510" width="10.28515625" style="154"/>
    <col min="511" max="511" width="10.140625" style="154" customWidth="1"/>
    <col min="512" max="512" width="83.140625" style="154" customWidth="1"/>
    <col min="513" max="513" width="12.28515625" style="154" customWidth="1"/>
    <col min="514" max="514" width="9.85546875" style="154" customWidth="1"/>
    <col min="515" max="515" width="10.28515625" style="154" customWidth="1"/>
    <col min="516" max="516" width="15.28515625" style="154" customWidth="1"/>
    <col min="517" max="517" width="19.5703125" style="154" customWidth="1"/>
    <col min="518" max="518" width="15.140625" style="154" customWidth="1"/>
    <col min="519" max="519" width="19.85546875" style="154" customWidth="1"/>
    <col min="520" max="520" width="15" style="154" customWidth="1"/>
    <col min="521" max="521" width="18.85546875" style="154" customWidth="1"/>
    <col min="522" max="522" width="15.140625" style="154" customWidth="1"/>
    <col min="523" max="523" width="19.5703125" style="154" customWidth="1"/>
    <col min="524" max="524" width="105" style="154" customWidth="1"/>
    <col min="525" max="525" width="179.85546875" style="154" customWidth="1"/>
    <col min="526" max="766" width="10.28515625" style="154"/>
    <col min="767" max="767" width="10.140625" style="154" customWidth="1"/>
    <col min="768" max="768" width="83.140625" style="154" customWidth="1"/>
    <col min="769" max="769" width="12.28515625" style="154" customWidth="1"/>
    <col min="770" max="770" width="9.85546875" style="154" customWidth="1"/>
    <col min="771" max="771" width="10.28515625" style="154" customWidth="1"/>
    <col min="772" max="772" width="15.28515625" style="154" customWidth="1"/>
    <col min="773" max="773" width="19.5703125" style="154" customWidth="1"/>
    <col min="774" max="774" width="15.140625" style="154" customWidth="1"/>
    <col min="775" max="775" width="19.85546875" style="154" customWidth="1"/>
    <col min="776" max="776" width="15" style="154" customWidth="1"/>
    <col min="777" max="777" width="18.85546875" style="154" customWidth="1"/>
    <col min="778" max="778" width="15.140625" style="154" customWidth="1"/>
    <col min="779" max="779" width="19.5703125" style="154" customWidth="1"/>
    <col min="780" max="780" width="105" style="154" customWidth="1"/>
    <col min="781" max="781" width="179.85546875" style="154" customWidth="1"/>
    <col min="782" max="1022" width="10.28515625" style="154"/>
    <col min="1023" max="1023" width="10.140625" style="154" customWidth="1"/>
    <col min="1024" max="1024" width="83.140625" style="154" customWidth="1"/>
    <col min="1025" max="1025" width="12.28515625" style="154" customWidth="1"/>
    <col min="1026" max="1026" width="9.85546875" style="154" customWidth="1"/>
    <col min="1027" max="1027" width="10.28515625" style="154" customWidth="1"/>
    <col min="1028" max="1028" width="15.28515625" style="154" customWidth="1"/>
    <col min="1029" max="1029" width="19.5703125" style="154" customWidth="1"/>
    <col min="1030" max="1030" width="15.140625" style="154" customWidth="1"/>
    <col min="1031" max="1031" width="19.85546875" style="154" customWidth="1"/>
    <col min="1032" max="1032" width="15" style="154" customWidth="1"/>
    <col min="1033" max="1033" width="18.85546875" style="154" customWidth="1"/>
    <col min="1034" max="1034" width="15.140625" style="154" customWidth="1"/>
    <col min="1035" max="1035" width="19.5703125" style="154" customWidth="1"/>
    <col min="1036" max="1036" width="105" style="154" customWidth="1"/>
    <col min="1037" max="1037" width="179.85546875" style="154" customWidth="1"/>
    <col min="1038" max="1278" width="10.28515625" style="154"/>
    <col min="1279" max="1279" width="10.140625" style="154" customWidth="1"/>
    <col min="1280" max="1280" width="83.140625" style="154" customWidth="1"/>
    <col min="1281" max="1281" width="12.28515625" style="154" customWidth="1"/>
    <col min="1282" max="1282" width="9.85546875" style="154" customWidth="1"/>
    <col min="1283" max="1283" width="10.28515625" style="154" customWidth="1"/>
    <col min="1284" max="1284" width="15.28515625" style="154" customWidth="1"/>
    <col min="1285" max="1285" width="19.5703125" style="154" customWidth="1"/>
    <col min="1286" max="1286" width="15.140625" style="154" customWidth="1"/>
    <col min="1287" max="1287" width="19.85546875" style="154" customWidth="1"/>
    <col min="1288" max="1288" width="15" style="154" customWidth="1"/>
    <col min="1289" max="1289" width="18.85546875" style="154" customWidth="1"/>
    <col min="1290" max="1290" width="15.140625" style="154" customWidth="1"/>
    <col min="1291" max="1291" width="19.5703125" style="154" customWidth="1"/>
    <col min="1292" max="1292" width="105" style="154" customWidth="1"/>
    <col min="1293" max="1293" width="179.85546875" style="154" customWidth="1"/>
    <col min="1294" max="1534" width="10.28515625" style="154"/>
    <col min="1535" max="1535" width="10.140625" style="154" customWidth="1"/>
    <col min="1536" max="1536" width="83.140625" style="154" customWidth="1"/>
    <col min="1537" max="1537" width="12.28515625" style="154" customWidth="1"/>
    <col min="1538" max="1538" width="9.85546875" style="154" customWidth="1"/>
    <col min="1539" max="1539" width="10.28515625" style="154" customWidth="1"/>
    <col min="1540" max="1540" width="15.28515625" style="154" customWidth="1"/>
    <col min="1541" max="1541" width="19.5703125" style="154" customWidth="1"/>
    <col min="1542" max="1542" width="15.140625" style="154" customWidth="1"/>
    <col min="1543" max="1543" width="19.85546875" style="154" customWidth="1"/>
    <col min="1544" max="1544" width="15" style="154" customWidth="1"/>
    <col min="1545" max="1545" width="18.85546875" style="154" customWidth="1"/>
    <col min="1546" max="1546" width="15.140625" style="154" customWidth="1"/>
    <col min="1547" max="1547" width="19.5703125" style="154" customWidth="1"/>
    <col min="1548" max="1548" width="105" style="154" customWidth="1"/>
    <col min="1549" max="1549" width="179.85546875" style="154" customWidth="1"/>
    <col min="1550" max="1790" width="10.28515625" style="154"/>
    <col min="1791" max="1791" width="10.140625" style="154" customWidth="1"/>
    <col min="1792" max="1792" width="83.140625" style="154" customWidth="1"/>
    <col min="1793" max="1793" width="12.28515625" style="154" customWidth="1"/>
    <col min="1794" max="1794" width="9.85546875" style="154" customWidth="1"/>
    <col min="1795" max="1795" width="10.28515625" style="154" customWidth="1"/>
    <col min="1796" max="1796" width="15.28515625" style="154" customWidth="1"/>
    <col min="1797" max="1797" width="19.5703125" style="154" customWidth="1"/>
    <col min="1798" max="1798" width="15.140625" style="154" customWidth="1"/>
    <col min="1799" max="1799" width="19.85546875" style="154" customWidth="1"/>
    <col min="1800" max="1800" width="15" style="154" customWidth="1"/>
    <col min="1801" max="1801" width="18.85546875" style="154" customWidth="1"/>
    <col min="1802" max="1802" width="15.140625" style="154" customWidth="1"/>
    <col min="1803" max="1803" width="19.5703125" style="154" customWidth="1"/>
    <col min="1804" max="1804" width="105" style="154" customWidth="1"/>
    <col min="1805" max="1805" width="179.85546875" style="154" customWidth="1"/>
    <col min="1806" max="2046" width="10.28515625" style="154"/>
    <col min="2047" max="2047" width="10.140625" style="154" customWidth="1"/>
    <col min="2048" max="2048" width="83.140625" style="154" customWidth="1"/>
    <col min="2049" max="2049" width="12.28515625" style="154" customWidth="1"/>
    <col min="2050" max="2050" width="9.85546875" style="154" customWidth="1"/>
    <col min="2051" max="2051" width="10.28515625" style="154" customWidth="1"/>
    <col min="2052" max="2052" width="15.28515625" style="154" customWidth="1"/>
    <col min="2053" max="2053" width="19.5703125" style="154" customWidth="1"/>
    <col min="2054" max="2054" width="15.140625" style="154" customWidth="1"/>
    <col min="2055" max="2055" width="19.85546875" style="154" customWidth="1"/>
    <col min="2056" max="2056" width="15" style="154" customWidth="1"/>
    <col min="2057" max="2057" width="18.85546875" style="154" customWidth="1"/>
    <col min="2058" max="2058" width="15.140625" style="154" customWidth="1"/>
    <col min="2059" max="2059" width="19.5703125" style="154" customWidth="1"/>
    <col min="2060" max="2060" width="105" style="154" customWidth="1"/>
    <col min="2061" max="2061" width="179.85546875" style="154" customWidth="1"/>
    <col min="2062" max="2302" width="10.28515625" style="154"/>
    <col min="2303" max="2303" width="10.140625" style="154" customWidth="1"/>
    <col min="2304" max="2304" width="83.140625" style="154" customWidth="1"/>
    <col min="2305" max="2305" width="12.28515625" style="154" customWidth="1"/>
    <col min="2306" max="2306" width="9.85546875" style="154" customWidth="1"/>
    <col min="2307" max="2307" width="10.28515625" style="154" customWidth="1"/>
    <col min="2308" max="2308" width="15.28515625" style="154" customWidth="1"/>
    <col min="2309" max="2309" width="19.5703125" style="154" customWidth="1"/>
    <col min="2310" max="2310" width="15.140625" style="154" customWidth="1"/>
    <col min="2311" max="2311" width="19.85546875" style="154" customWidth="1"/>
    <col min="2312" max="2312" width="15" style="154" customWidth="1"/>
    <col min="2313" max="2313" width="18.85546875" style="154" customWidth="1"/>
    <col min="2314" max="2314" width="15.140625" style="154" customWidth="1"/>
    <col min="2315" max="2315" width="19.5703125" style="154" customWidth="1"/>
    <col min="2316" max="2316" width="105" style="154" customWidth="1"/>
    <col min="2317" max="2317" width="179.85546875" style="154" customWidth="1"/>
    <col min="2318" max="2558" width="10.28515625" style="154"/>
    <col min="2559" max="2559" width="10.140625" style="154" customWidth="1"/>
    <col min="2560" max="2560" width="83.140625" style="154" customWidth="1"/>
    <col min="2561" max="2561" width="12.28515625" style="154" customWidth="1"/>
    <col min="2562" max="2562" width="9.85546875" style="154" customWidth="1"/>
    <col min="2563" max="2563" width="10.28515625" style="154" customWidth="1"/>
    <col min="2564" max="2564" width="15.28515625" style="154" customWidth="1"/>
    <col min="2565" max="2565" width="19.5703125" style="154" customWidth="1"/>
    <col min="2566" max="2566" width="15.140625" style="154" customWidth="1"/>
    <col min="2567" max="2567" width="19.85546875" style="154" customWidth="1"/>
    <col min="2568" max="2568" width="15" style="154" customWidth="1"/>
    <col min="2569" max="2569" width="18.85546875" style="154" customWidth="1"/>
    <col min="2570" max="2570" width="15.140625" style="154" customWidth="1"/>
    <col min="2571" max="2571" width="19.5703125" style="154" customWidth="1"/>
    <col min="2572" max="2572" width="105" style="154" customWidth="1"/>
    <col min="2573" max="2573" width="179.85546875" style="154" customWidth="1"/>
    <col min="2574" max="2814" width="10.28515625" style="154"/>
    <col min="2815" max="2815" width="10.140625" style="154" customWidth="1"/>
    <col min="2816" max="2816" width="83.140625" style="154" customWidth="1"/>
    <col min="2817" max="2817" width="12.28515625" style="154" customWidth="1"/>
    <col min="2818" max="2818" width="9.85546875" style="154" customWidth="1"/>
    <col min="2819" max="2819" width="10.28515625" style="154" customWidth="1"/>
    <col min="2820" max="2820" width="15.28515625" style="154" customWidth="1"/>
    <col min="2821" max="2821" width="19.5703125" style="154" customWidth="1"/>
    <col min="2822" max="2822" width="15.140625" style="154" customWidth="1"/>
    <col min="2823" max="2823" width="19.85546875" style="154" customWidth="1"/>
    <col min="2824" max="2824" width="15" style="154" customWidth="1"/>
    <col min="2825" max="2825" width="18.85546875" style="154" customWidth="1"/>
    <col min="2826" max="2826" width="15.140625" style="154" customWidth="1"/>
    <col min="2827" max="2827" width="19.5703125" style="154" customWidth="1"/>
    <col min="2828" max="2828" width="105" style="154" customWidth="1"/>
    <col min="2829" max="2829" width="179.85546875" style="154" customWidth="1"/>
    <col min="2830" max="3070" width="10.28515625" style="154"/>
    <col min="3071" max="3071" width="10.140625" style="154" customWidth="1"/>
    <col min="3072" max="3072" width="83.140625" style="154" customWidth="1"/>
    <col min="3073" max="3073" width="12.28515625" style="154" customWidth="1"/>
    <col min="3074" max="3074" width="9.85546875" style="154" customWidth="1"/>
    <col min="3075" max="3075" width="10.28515625" style="154" customWidth="1"/>
    <col min="3076" max="3076" width="15.28515625" style="154" customWidth="1"/>
    <col min="3077" max="3077" width="19.5703125" style="154" customWidth="1"/>
    <col min="3078" max="3078" width="15.140625" style="154" customWidth="1"/>
    <col min="3079" max="3079" width="19.85546875" style="154" customWidth="1"/>
    <col min="3080" max="3080" width="15" style="154" customWidth="1"/>
    <col min="3081" max="3081" width="18.85546875" style="154" customWidth="1"/>
    <col min="3082" max="3082" width="15.140625" style="154" customWidth="1"/>
    <col min="3083" max="3083" width="19.5703125" style="154" customWidth="1"/>
    <col min="3084" max="3084" width="105" style="154" customWidth="1"/>
    <col min="3085" max="3085" width="179.85546875" style="154" customWidth="1"/>
    <col min="3086" max="3326" width="10.28515625" style="154"/>
    <col min="3327" max="3327" width="10.140625" style="154" customWidth="1"/>
    <col min="3328" max="3328" width="83.140625" style="154" customWidth="1"/>
    <col min="3329" max="3329" width="12.28515625" style="154" customWidth="1"/>
    <col min="3330" max="3330" width="9.85546875" style="154" customWidth="1"/>
    <col min="3331" max="3331" width="10.28515625" style="154" customWidth="1"/>
    <col min="3332" max="3332" width="15.28515625" style="154" customWidth="1"/>
    <col min="3333" max="3333" width="19.5703125" style="154" customWidth="1"/>
    <col min="3334" max="3334" width="15.140625" style="154" customWidth="1"/>
    <col min="3335" max="3335" width="19.85546875" style="154" customWidth="1"/>
    <col min="3336" max="3336" width="15" style="154" customWidth="1"/>
    <col min="3337" max="3337" width="18.85546875" style="154" customWidth="1"/>
    <col min="3338" max="3338" width="15.140625" style="154" customWidth="1"/>
    <col min="3339" max="3339" width="19.5703125" style="154" customWidth="1"/>
    <col min="3340" max="3340" width="105" style="154" customWidth="1"/>
    <col min="3341" max="3341" width="179.85546875" style="154" customWidth="1"/>
    <col min="3342" max="3582" width="10.28515625" style="154"/>
    <col min="3583" max="3583" width="10.140625" style="154" customWidth="1"/>
    <col min="3584" max="3584" width="83.140625" style="154" customWidth="1"/>
    <col min="3585" max="3585" width="12.28515625" style="154" customWidth="1"/>
    <col min="3586" max="3586" width="9.85546875" style="154" customWidth="1"/>
    <col min="3587" max="3587" width="10.28515625" style="154" customWidth="1"/>
    <col min="3588" max="3588" width="15.28515625" style="154" customWidth="1"/>
    <col min="3589" max="3589" width="19.5703125" style="154" customWidth="1"/>
    <col min="3590" max="3590" width="15.140625" style="154" customWidth="1"/>
    <col min="3591" max="3591" width="19.85546875" style="154" customWidth="1"/>
    <col min="3592" max="3592" width="15" style="154" customWidth="1"/>
    <col min="3593" max="3593" width="18.85546875" style="154" customWidth="1"/>
    <col min="3594" max="3594" width="15.140625" style="154" customWidth="1"/>
    <col min="3595" max="3595" width="19.5703125" style="154" customWidth="1"/>
    <col min="3596" max="3596" width="105" style="154" customWidth="1"/>
    <col min="3597" max="3597" width="179.85546875" style="154" customWidth="1"/>
    <col min="3598" max="3838" width="10.28515625" style="154"/>
    <col min="3839" max="3839" width="10.140625" style="154" customWidth="1"/>
    <col min="3840" max="3840" width="83.140625" style="154" customWidth="1"/>
    <col min="3841" max="3841" width="12.28515625" style="154" customWidth="1"/>
    <col min="3842" max="3842" width="9.85546875" style="154" customWidth="1"/>
    <col min="3843" max="3843" width="10.28515625" style="154" customWidth="1"/>
    <col min="3844" max="3844" width="15.28515625" style="154" customWidth="1"/>
    <col min="3845" max="3845" width="19.5703125" style="154" customWidth="1"/>
    <col min="3846" max="3846" width="15.140625" style="154" customWidth="1"/>
    <col min="3847" max="3847" width="19.85546875" style="154" customWidth="1"/>
    <col min="3848" max="3848" width="15" style="154" customWidth="1"/>
    <col min="3849" max="3849" width="18.85546875" style="154" customWidth="1"/>
    <col min="3850" max="3850" width="15.140625" style="154" customWidth="1"/>
    <col min="3851" max="3851" width="19.5703125" style="154" customWidth="1"/>
    <col min="3852" max="3852" width="105" style="154" customWidth="1"/>
    <col min="3853" max="3853" width="179.85546875" style="154" customWidth="1"/>
    <col min="3854" max="4094" width="10.28515625" style="154"/>
    <col min="4095" max="4095" width="10.140625" style="154" customWidth="1"/>
    <col min="4096" max="4096" width="83.140625" style="154" customWidth="1"/>
    <col min="4097" max="4097" width="12.28515625" style="154" customWidth="1"/>
    <col min="4098" max="4098" width="9.85546875" style="154" customWidth="1"/>
    <col min="4099" max="4099" width="10.28515625" style="154" customWidth="1"/>
    <col min="4100" max="4100" width="15.28515625" style="154" customWidth="1"/>
    <col min="4101" max="4101" width="19.5703125" style="154" customWidth="1"/>
    <col min="4102" max="4102" width="15.140625" style="154" customWidth="1"/>
    <col min="4103" max="4103" width="19.85546875" style="154" customWidth="1"/>
    <col min="4104" max="4104" width="15" style="154" customWidth="1"/>
    <col min="4105" max="4105" width="18.85546875" style="154" customWidth="1"/>
    <col min="4106" max="4106" width="15.140625" style="154" customWidth="1"/>
    <col min="4107" max="4107" width="19.5703125" style="154" customWidth="1"/>
    <col min="4108" max="4108" width="105" style="154" customWidth="1"/>
    <col min="4109" max="4109" width="179.85546875" style="154" customWidth="1"/>
    <col min="4110" max="4350" width="10.28515625" style="154"/>
    <col min="4351" max="4351" width="10.140625" style="154" customWidth="1"/>
    <col min="4352" max="4352" width="83.140625" style="154" customWidth="1"/>
    <col min="4353" max="4353" width="12.28515625" style="154" customWidth="1"/>
    <col min="4354" max="4354" width="9.85546875" style="154" customWidth="1"/>
    <col min="4355" max="4355" width="10.28515625" style="154" customWidth="1"/>
    <col min="4356" max="4356" width="15.28515625" style="154" customWidth="1"/>
    <col min="4357" max="4357" width="19.5703125" style="154" customWidth="1"/>
    <col min="4358" max="4358" width="15.140625" style="154" customWidth="1"/>
    <col min="4359" max="4359" width="19.85546875" style="154" customWidth="1"/>
    <col min="4360" max="4360" width="15" style="154" customWidth="1"/>
    <col min="4361" max="4361" width="18.85546875" style="154" customWidth="1"/>
    <col min="4362" max="4362" width="15.140625" style="154" customWidth="1"/>
    <col min="4363" max="4363" width="19.5703125" style="154" customWidth="1"/>
    <col min="4364" max="4364" width="105" style="154" customWidth="1"/>
    <col min="4365" max="4365" width="179.85546875" style="154" customWidth="1"/>
    <col min="4366" max="4606" width="10.28515625" style="154"/>
    <col min="4607" max="4607" width="10.140625" style="154" customWidth="1"/>
    <col min="4608" max="4608" width="83.140625" style="154" customWidth="1"/>
    <col min="4609" max="4609" width="12.28515625" style="154" customWidth="1"/>
    <col min="4610" max="4610" width="9.85546875" style="154" customWidth="1"/>
    <col min="4611" max="4611" width="10.28515625" style="154" customWidth="1"/>
    <col min="4612" max="4612" width="15.28515625" style="154" customWidth="1"/>
    <col min="4613" max="4613" width="19.5703125" style="154" customWidth="1"/>
    <col min="4614" max="4614" width="15.140625" style="154" customWidth="1"/>
    <col min="4615" max="4615" width="19.85546875" style="154" customWidth="1"/>
    <col min="4616" max="4616" width="15" style="154" customWidth="1"/>
    <col min="4617" max="4617" width="18.85546875" style="154" customWidth="1"/>
    <col min="4618" max="4618" width="15.140625" style="154" customWidth="1"/>
    <col min="4619" max="4619" width="19.5703125" style="154" customWidth="1"/>
    <col min="4620" max="4620" width="105" style="154" customWidth="1"/>
    <col min="4621" max="4621" width="179.85546875" style="154" customWidth="1"/>
    <col min="4622" max="4862" width="10.28515625" style="154"/>
    <col min="4863" max="4863" width="10.140625" style="154" customWidth="1"/>
    <col min="4864" max="4864" width="83.140625" style="154" customWidth="1"/>
    <col min="4865" max="4865" width="12.28515625" style="154" customWidth="1"/>
    <col min="4866" max="4866" width="9.85546875" style="154" customWidth="1"/>
    <col min="4867" max="4867" width="10.28515625" style="154" customWidth="1"/>
    <col min="4868" max="4868" width="15.28515625" style="154" customWidth="1"/>
    <col min="4869" max="4869" width="19.5703125" style="154" customWidth="1"/>
    <col min="4870" max="4870" width="15.140625" style="154" customWidth="1"/>
    <col min="4871" max="4871" width="19.85546875" style="154" customWidth="1"/>
    <col min="4872" max="4872" width="15" style="154" customWidth="1"/>
    <col min="4873" max="4873" width="18.85546875" style="154" customWidth="1"/>
    <col min="4874" max="4874" width="15.140625" style="154" customWidth="1"/>
    <col min="4875" max="4875" width="19.5703125" style="154" customWidth="1"/>
    <col min="4876" max="4876" width="105" style="154" customWidth="1"/>
    <col min="4877" max="4877" width="179.85546875" style="154" customWidth="1"/>
    <col min="4878" max="5118" width="10.28515625" style="154"/>
    <col min="5119" max="5119" width="10.140625" style="154" customWidth="1"/>
    <col min="5120" max="5120" width="83.140625" style="154" customWidth="1"/>
    <col min="5121" max="5121" width="12.28515625" style="154" customWidth="1"/>
    <col min="5122" max="5122" width="9.85546875" style="154" customWidth="1"/>
    <col min="5123" max="5123" width="10.28515625" style="154" customWidth="1"/>
    <col min="5124" max="5124" width="15.28515625" style="154" customWidth="1"/>
    <col min="5125" max="5125" width="19.5703125" style="154" customWidth="1"/>
    <col min="5126" max="5126" width="15.140625" style="154" customWidth="1"/>
    <col min="5127" max="5127" width="19.85546875" style="154" customWidth="1"/>
    <col min="5128" max="5128" width="15" style="154" customWidth="1"/>
    <col min="5129" max="5129" width="18.85546875" style="154" customWidth="1"/>
    <col min="5130" max="5130" width="15.140625" style="154" customWidth="1"/>
    <col min="5131" max="5131" width="19.5703125" style="154" customWidth="1"/>
    <col min="5132" max="5132" width="105" style="154" customWidth="1"/>
    <col min="5133" max="5133" width="179.85546875" style="154" customWidth="1"/>
    <col min="5134" max="5374" width="10.28515625" style="154"/>
    <col min="5375" max="5375" width="10.140625" style="154" customWidth="1"/>
    <col min="5376" max="5376" width="83.140625" style="154" customWidth="1"/>
    <col min="5377" max="5377" width="12.28515625" style="154" customWidth="1"/>
    <col min="5378" max="5378" width="9.85546875" style="154" customWidth="1"/>
    <col min="5379" max="5379" width="10.28515625" style="154" customWidth="1"/>
    <col min="5380" max="5380" width="15.28515625" style="154" customWidth="1"/>
    <col min="5381" max="5381" width="19.5703125" style="154" customWidth="1"/>
    <col min="5382" max="5382" width="15.140625" style="154" customWidth="1"/>
    <col min="5383" max="5383" width="19.85546875" style="154" customWidth="1"/>
    <col min="5384" max="5384" width="15" style="154" customWidth="1"/>
    <col min="5385" max="5385" width="18.85546875" style="154" customWidth="1"/>
    <col min="5386" max="5386" width="15.140625" style="154" customWidth="1"/>
    <col min="5387" max="5387" width="19.5703125" style="154" customWidth="1"/>
    <col min="5388" max="5388" width="105" style="154" customWidth="1"/>
    <col min="5389" max="5389" width="179.85546875" style="154" customWidth="1"/>
    <col min="5390" max="5630" width="10.28515625" style="154"/>
    <col min="5631" max="5631" width="10.140625" style="154" customWidth="1"/>
    <col min="5632" max="5632" width="83.140625" style="154" customWidth="1"/>
    <col min="5633" max="5633" width="12.28515625" style="154" customWidth="1"/>
    <col min="5634" max="5634" width="9.85546875" style="154" customWidth="1"/>
    <col min="5635" max="5635" width="10.28515625" style="154" customWidth="1"/>
    <col min="5636" max="5636" width="15.28515625" style="154" customWidth="1"/>
    <col min="5637" max="5637" width="19.5703125" style="154" customWidth="1"/>
    <col min="5638" max="5638" width="15.140625" style="154" customWidth="1"/>
    <col min="5639" max="5639" width="19.85546875" style="154" customWidth="1"/>
    <col min="5640" max="5640" width="15" style="154" customWidth="1"/>
    <col min="5641" max="5641" width="18.85546875" style="154" customWidth="1"/>
    <col min="5642" max="5642" width="15.140625" style="154" customWidth="1"/>
    <col min="5643" max="5643" width="19.5703125" style="154" customWidth="1"/>
    <col min="5644" max="5644" width="105" style="154" customWidth="1"/>
    <col min="5645" max="5645" width="179.85546875" style="154" customWidth="1"/>
    <col min="5646" max="5886" width="10.28515625" style="154"/>
    <col min="5887" max="5887" width="10.140625" style="154" customWidth="1"/>
    <col min="5888" max="5888" width="83.140625" style="154" customWidth="1"/>
    <col min="5889" max="5889" width="12.28515625" style="154" customWidth="1"/>
    <col min="5890" max="5890" width="9.85546875" style="154" customWidth="1"/>
    <col min="5891" max="5891" width="10.28515625" style="154" customWidth="1"/>
    <col min="5892" max="5892" width="15.28515625" style="154" customWidth="1"/>
    <col min="5893" max="5893" width="19.5703125" style="154" customWidth="1"/>
    <col min="5894" max="5894" width="15.140625" style="154" customWidth="1"/>
    <col min="5895" max="5895" width="19.85546875" style="154" customWidth="1"/>
    <col min="5896" max="5896" width="15" style="154" customWidth="1"/>
    <col min="5897" max="5897" width="18.85546875" style="154" customWidth="1"/>
    <col min="5898" max="5898" width="15.140625" style="154" customWidth="1"/>
    <col min="5899" max="5899" width="19.5703125" style="154" customWidth="1"/>
    <col min="5900" max="5900" width="105" style="154" customWidth="1"/>
    <col min="5901" max="5901" width="179.85546875" style="154" customWidth="1"/>
    <col min="5902" max="6142" width="10.28515625" style="154"/>
    <col min="6143" max="6143" width="10.140625" style="154" customWidth="1"/>
    <col min="6144" max="6144" width="83.140625" style="154" customWidth="1"/>
    <col min="6145" max="6145" width="12.28515625" style="154" customWidth="1"/>
    <col min="6146" max="6146" width="9.85546875" style="154" customWidth="1"/>
    <col min="6147" max="6147" width="10.28515625" style="154" customWidth="1"/>
    <col min="6148" max="6148" width="15.28515625" style="154" customWidth="1"/>
    <col min="6149" max="6149" width="19.5703125" style="154" customWidth="1"/>
    <col min="6150" max="6150" width="15.140625" style="154" customWidth="1"/>
    <col min="6151" max="6151" width="19.85546875" style="154" customWidth="1"/>
    <col min="6152" max="6152" width="15" style="154" customWidth="1"/>
    <col min="6153" max="6153" width="18.85546875" style="154" customWidth="1"/>
    <col min="6154" max="6154" width="15.140625" style="154" customWidth="1"/>
    <col min="6155" max="6155" width="19.5703125" style="154" customWidth="1"/>
    <col min="6156" max="6156" width="105" style="154" customWidth="1"/>
    <col min="6157" max="6157" width="179.85546875" style="154" customWidth="1"/>
    <col min="6158" max="6398" width="10.28515625" style="154"/>
    <col min="6399" max="6399" width="10.140625" style="154" customWidth="1"/>
    <col min="6400" max="6400" width="83.140625" style="154" customWidth="1"/>
    <col min="6401" max="6401" width="12.28515625" style="154" customWidth="1"/>
    <col min="6402" max="6402" width="9.85546875" style="154" customWidth="1"/>
    <col min="6403" max="6403" width="10.28515625" style="154" customWidth="1"/>
    <col min="6404" max="6404" width="15.28515625" style="154" customWidth="1"/>
    <col min="6405" max="6405" width="19.5703125" style="154" customWidth="1"/>
    <col min="6406" max="6406" width="15.140625" style="154" customWidth="1"/>
    <col min="6407" max="6407" width="19.85546875" style="154" customWidth="1"/>
    <col min="6408" max="6408" width="15" style="154" customWidth="1"/>
    <col min="6409" max="6409" width="18.85546875" style="154" customWidth="1"/>
    <col min="6410" max="6410" width="15.140625" style="154" customWidth="1"/>
    <col min="6411" max="6411" width="19.5703125" style="154" customWidth="1"/>
    <col min="6412" max="6412" width="105" style="154" customWidth="1"/>
    <col min="6413" max="6413" width="179.85546875" style="154" customWidth="1"/>
    <col min="6414" max="6654" width="10.28515625" style="154"/>
    <col min="6655" max="6655" width="10.140625" style="154" customWidth="1"/>
    <col min="6656" max="6656" width="83.140625" style="154" customWidth="1"/>
    <col min="6657" max="6657" width="12.28515625" style="154" customWidth="1"/>
    <col min="6658" max="6658" width="9.85546875" style="154" customWidth="1"/>
    <col min="6659" max="6659" width="10.28515625" style="154" customWidth="1"/>
    <col min="6660" max="6660" width="15.28515625" style="154" customWidth="1"/>
    <col min="6661" max="6661" width="19.5703125" style="154" customWidth="1"/>
    <col min="6662" max="6662" width="15.140625" style="154" customWidth="1"/>
    <col min="6663" max="6663" width="19.85546875" style="154" customWidth="1"/>
    <col min="6664" max="6664" width="15" style="154" customWidth="1"/>
    <col min="6665" max="6665" width="18.85546875" style="154" customWidth="1"/>
    <col min="6666" max="6666" width="15.140625" style="154" customWidth="1"/>
    <col min="6667" max="6667" width="19.5703125" style="154" customWidth="1"/>
    <col min="6668" max="6668" width="105" style="154" customWidth="1"/>
    <col min="6669" max="6669" width="179.85546875" style="154" customWidth="1"/>
    <col min="6670" max="6910" width="10.28515625" style="154"/>
    <col min="6911" max="6911" width="10.140625" style="154" customWidth="1"/>
    <col min="6912" max="6912" width="83.140625" style="154" customWidth="1"/>
    <col min="6913" max="6913" width="12.28515625" style="154" customWidth="1"/>
    <col min="6914" max="6914" width="9.85546875" style="154" customWidth="1"/>
    <col min="6915" max="6915" width="10.28515625" style="154" customWidth="1"/>
    <col min="6916" max="6916" width="15.28515625" style="154" customWidth="1"/>
    <col min="6917" max="6917" width="19.5703125" style="154" customWidth="1"/>
    <col min="6918" max="6918" width="15.140625" style="154" customWidth="1"/>
    <col min="6919" max="6919" width="19.85546875" style="154" customWidth="1"/>
    <col min="6920" max="6920" width="15" style="154" customWidth="1"/>
    <col min="6921" max="6921" width="18.85546875" style="154" customWidth="1"/>
    <col min="6922" max="6922" width="15.140625" style="154" customWidth="1"/>
    <col min="6923" max="6923" width="19.5703125" style="154" customWidth="1"/>
    <col min="6924" max="6924" width="105" style="154" customWidth="1"/>
    <col min="6925" max="6925" width="179.85546875" style="154" customWidth="1"/>
    <col min="6926" max="7166" width="10.28515625" style="154"/>
    <col min="7167" max="7167" width="10.140625" style="154" customWidth="1"/>
    <col min="7168" max="7168" width="83.140625" style="154" customWidth="1"/>
    <col min="7169" max="7169" width="12.28515625" style="154" customWidth="1"/>
    <col min="7170" max="7170" width="9.85546875" style="154" customWidth="1"/>
    <col min="7171" max="7171" width="10.28515625" style="154" customWidth="1"/>
    <col min="7172" max="7172" width="15.28515625" style="154" customWidth="1"/>
    <col min="7173" max="7173" width="19.5703125" style="154" customWidth="1"/>
    <col min="7174" max="7174" width="15.140625" style="154" customWidth="1"/>
    <col min="7175" max="7175" width="19.85546875" style="154" customWidth="1"/>
    <col min="7176" max="7176" width="15" style="154" customWidth="1"/>
    <col min="7177" max="7177" width="18.85546875" style="154" customWidth="1"/>
    <col min="7178" max="7178" width="15.140625" style="154" customWidth="1"/>
    <col min="7179" max="7179" width="19.5703125" style="154" customWidth="1"/>
    <col min="7180" max="7180" width="105" style="154" customWidth="1"/>
    <col min="7181" max="7181" width="179.85546875" style="154" customWidth="1"/>
    <col min="7182" max="7422" width="10.28515625" style="154"/>
    <col min="7423" max="7423" width="10.140625" style="154" customWidth="1"/>
    <col min="7424" max="7424" width="83.140625" style="154" customWidth="1"/>
    <col min="7425" max="7425" width="12.28515625" style="154" customWidth="1"/>
    <col min="7426" max="7426" width="9.85546875" style="154" customWidth="1"/>
    <col min="7427" max="7427" width="10.28515625" style="154" customWidth="1"/>
    <col min="7428" max="7428" width="15.28515625" style="154" customWidth="1"/>
    <col min="7429" max="7429" width="19.5703125" style="154" customWidth="1"/>
    <col min="7430" max="7430" width="15.140625" style="154" customWidth="1"/>
    <col min="7431" max="7431" width="19.85546875" style="154" customWidth="1"/>
    <col min="7432" max="7432" width="15" style="154" customWidth="1"/>
    <col min="7433" max="7433" width="18.85546875" style="154" customWidth="1"/>
    <col min="7434" max="7434" width="15.140625" style="154" customWidth="1"/>
    <col min="7435" max="7435" width="19.5703125" style="154" customWidth="1"/>
    <col min="7436" max="7436" width="105" style="154" customWidth="1"/>
    <col min="7437" max="7437" width="179.85546875" style="154" customWidth="1"/>
    <col min="7438" max="7678" width="10.28515625" style="154"/>
    <col min="7679" max="7679" width="10.140625" style="154" customWidth="1"/>
    <col min="7680" max="7680" width="83.140625" style="154" customWidth="1"/>
    <col min="7681" max="7681" width="12.28515625" style="154" customWidth="1"/>
    <col min="7682" max="7682" width="9.85546875" style="154" customWidth="1"/>
    <col min="7683" max="7683" width="10.28515625" style="154" customWidth="1"/>
    <col min="7684" max="7684" width="15.28515625" style="154" customWidth="1"/>
    <col min="7685" max="7685" width="19.5703125" style="154" customWidth="1"/>
    <col min="7686" max="7686" width="15.140625" style="154" customWidth="1"/>
    <col min="7687" max="7687" width="19.85546875" style="154" customWidth="1"/>
    <col min="7688" max="7688" width="15" style="154" customWidth="1"/>
    <col min="7689" max="7689" width="18.85546875" style="154" customWidth="1"/>
    <col min="7690" max="7690" width="15.140625" style="154" customWidth="1"/>
    <col min="7691" max="7691" width="19.5703125" style="154" customWidth="1"/>
    <col min="7692" max="7692" width="105" style="154" customWidth="1"/>
    <col min="7693" max="7693" width="179.85546875" style="154" customWidth="1"/>
    <col min="7694" max="7934" width="10.28515625" style="154"/>
    <col min="7935" max="7935" width="10.140625" style="154" customWidth="1"/>
    <col min="7936" max="7936" width="83.140625" style="154" customWidth="1"/>
    <col min="7937" max="7937" width="12.28515625" style="154" customWidth="1"/>
    <col min="7938" max="7938" width="9.85546875" style="154" customWidth="1"/>
    <col min="7939" max="7939" width="10.28515625" style="154" customWidth="1"/>
    <col min="7940" max="7940" width="15.28515625" style="154" customWidth="1"/>
    <col min="7941" max="7941" width="19.5703125" style="154" customWidth="1"/>
    <col min="7942" max="7942" width="15.140625" style="154" customWidth="1"/>
    <col min="7943" max="7943" width="19.85546875" style="154" customWidth="1"/>
    <col min="7944" max="7944" width="15" style="154" customWidth="1"/>
    <col min="7945" max="7945" width="18.85546875" style="154" customWidth="1"/>
    <col min="7946" max="7946" width="15.140625" style="154" customWidth="1"/>
    <col min="7947" max="7947" width="19.5703125" style="154" customWidth="1"/>
    <col min="7948" max="7948" width="105" style="154" customWidth="1"/>
    <col min="7949" max="7949" width="179.85546875" style="154" customWidth="1"/>
    <col min="7950" max="8190" width="10.28515625" style="154"/>
    <col min="8191" max="8191" width="10.140625" style="154" customWidth="1"/>
    <col min="8192" max="8192" width="83.140625" style="154" customWidth="1"/>
    <col min="8193" max="8193" width="12.28515625" style="154" customWidth="1"/>
    <col min="8194" max="8194" width="9.85546875" style="154" customWidth="1"/>
    <col min="8195" max="8195" width="10.28515625" style="154" customWidth="1"/>
    <col min="8196" max="8196" width="15.28515625" style="154" customWidth="1"/>
    <col min="8197" max="8197" width="19.5703125" style="154" customWidth="1"/>
    <col min="8198" max="8198" width="15.140625" style="154" customWidth="1"/>
    <col min="8199" max="8199" width="19.85546875" style="154" customWidth="1"/>
    <col min="8200" max="8200" width="15" style="154" customWidth="1"/>
    <col min="8201" max="8201" width="18.85546875" style="154" customWidth="1"/>
    <col min="8202" max="8202" width="15.140625" style="154" customWidth="1"/>
    <col min="8203" max="8203" width="19.5703125" style="154" customWidth="1"/>
    <col min="8204" max="8204" width="105" style="154" customWidth="1"/>
    <col min="8205" max="8205" width="179.85546875" style="154" customWidth="1"/>
    <col min="8206" max="8446" width="10.28515625" style="154"/>
    <col min="8447" max="8447" width="10.140625" style="154" customWidth="1"/>
    <col min="8448" max="8448" width="83.140625" style="154" customWidth="1"/>
    <col min="8449" max="8449" width="12.28515625" style="154" customWidth="1"/>
    <col min="8450" max="8450" width="9.85546875" style="154" customWidth="1"/>
    <col min="8451" max="8451" width="10.28515625" style="154" customWidth="1"/>
    <col min="8452" max="8452" width="15.28515625" style="154" customWidth="1"/>
    <col min="8453" max="8453" width="19.5703125" style="154" customWidth="1"/>
    <col min="8454" max="8454" width="15.140625" style="154" customWidth="1"/>
    <col min="8455" max="8455" width="19.85546875" style="154" customWidth="1"/>
    <col min="8456" max="8456" width="15" style="154" customWidth="1"/>
    <col min="8457" max="8457" width="18.85546875" style="154" customWidth="1"/>
    <col min="8458" max="8458" width="15.140625" style="154" customWidth="1"/>
    <col min="8459" max="8459" width="19.5703125" style="154" customWidth="1"/>
    <col min="8460" max="8460" width="105" style="154" customWidth="1"/>
    <col min="8461" max="8461" width="179.85546875" style="154" customWidth="1"/>
    <col min="8462" max="8702" width="10.28515625" style="154"/>
    <col min="8703" max="8703" width="10.140625" style="154" customWidth="1"/>
    <col min="8704" max="8704" width="83.140625" style="154" customWidth="1"/>
    <col min="8705" max="8705" width="12.28515625" style="154" customWidth="1"/>
    <col min="8706" max="8706" width="9.85546875" style="154" customWidth="1"/>
    <col min="8707" max="8707" width="10.28515625" style="154" customWidth="1"/>
    <col min="8708" max="8708" width="15.28515625" style="154" customWidth="1"/>
    <col min="8709" max="8709" width="19.5703125" style="154" customWidth="1"/>
    <col min="8710" max="8710" width="15.140625" style="154" customWidth="1"/>
    <col min="8711" max="8711" width="19.85546875" style="154" customWidth="1"/>
    <col min="8712" max="8712" width="15" style="154" customWidth="1"/>
    <col min="8713" max="8713" width="18.85546875" style="154" customWidth="1"/>
    <col min="8714" max="8714" width="15.140625" style="154" customWidth="1"/>
    <col min="8715" max="8715" width="19.5703125" style="154" customWidth="1"/>
    <col min="8716" max="8716" width="105" style="154" customWidth="1"/>
    <col min="8717" max="8717" width="179.85546875" style="154" customWidth="1"/>
    <col min="8718" max="8958" width="10.28515625" style="154"/>
    <col min="8959" max="8959" width="10.140625" style="154" customWidth="1"/>
    <col min="8960" max="8960" width="83.140625" style="154" customWidth="1"/>
    <col min="8961" max="8961" width="12.28515625" style="154" customWidth="1"/>
    <col min="8962" max="8962" width="9.85546875" style="154" customWidth="1"/>
    <col min="8963" max="8963" width="10.28515625" style="154" customWidth="1"/>
    <col min="8964" max="8964" width="15.28515625" style="154" customWidth="1"/>
    <col min="8965" max="8965" width="19.5703125" style="154" customWidth="1"/>
    <col min="8966" max="8966" width="15.140625" style="154" customWidth="1"/>
    <col min="8967" max="8967" width="19.85546875" style="154" customWidth="1"/>
    <col min="8968" max="8968" width="15" style="154" customWidth="1"/>
    <col min="8969" max="8969" width="18.85546875" style="154" customWidth="1"/>
    <col min="8970" max="8970" width="15.140625" style="154" customWidth="1"/>
    <col min="8971" max="8971" width="19.5703125" style="154" customWidth="1"/>
    <col min="8972" max="8972" width="105" style="154" customWidth="1"/>
    <col min="8973" max="8973" width="179.85546875" style="154" customWidth="1"/>
    <col min="8974" max="9214" width="10.28515625" style="154"/>
    <col min="9215" max="9215" width="10.140625" style="154" customWidth="1"/>
    <col min="9216" max="9216" width="83.140625" style="154" customWidth="1"/>
    <col min="9217" max="9217" width="12.28515625" style="154" customWidth="1"/>
    <col min="9218" max="9218" width="9.85546875" style="154" customWidth="1"/>
    <col min="9219" max="9219" width="10.28515625" style="154" customWidth="1"/>
    <col min="9220" max="9220" width="15.28515625" style="154" customWidth="1"/>
    <col min="9221" max="9221" width="19.5703125" style="154" customWidth="1"/>
    <col min="9222" max="9222" width="15.140625" style="154" customWidth="1"/>
    <col min="9223" max="9223" width="19.85546875" style="154" customWidth="1"/>
    <col min="9224" max="9224" width="15" style="154" customWidth="1"/>
    <col min="9225" max="9225" width="18.85546875" style="154" customWidth="1"/>
    <col min="9226" max="9226" width="15.140625" style="154" customWidth="1"/>
    <col min="9227" max="9227" width="19.5703125" style="154" customWidth="1"/>
    <col min="9228" max="9228" width="105" style="154" customWidth="1"/>
    <col min="9229" max="9229" width="179.85546875" style="154" customWidth="1"/>
    <col min="9230" max="9470" width="10.28515625" style="154"/>
    <col min="9471" max="9471" width="10.140625" style="154" customWidth="1"/>
    <col min="9472" max="9472" width="83.140625" style="154" customWidth="1"/>
    <col min="9473" max="9473" width="12.28515625" style="154" customWidth="1"/>
    <col min="9474" max="9474" width="9.85546875" style="154" customWidth="1"/>
    <col min="9475" max="9475" width="10.28515625" style="154" customWidth="1"/>
    <col min="9476" max="9476" width="15.28515625" style="154" customWidth="1"/>
    <col min="9477" max="9477" width="19.5703125" style="154" customWidth="1"/>
    <col min="9478" max="9478" width="15.140625" style="154" customWidth="1"/>
    <col min="9479" max="9479" width="19.85546875" style="154" customWidth="1"/>
    <col min="9480" max="9480" width="15" style="154" customWidth="1"/>
    <col min="9481" max="9481" width="18.85546875" style="154" customWidth="1"/>
    <col min="9482" max="9482" width="15.140625" style="154" customWidth="1"/>
    <col min="9483" max="9483" width="19.5703125" style="154" customWidth="1"/>
    <col min="9484" max="9484" width="105" style="154" customWidth="1"/>
    <col min="9485" max="9485" width="179.85546875" style="154" customWidth="1"/>
    <col min="9486" max="9726" width="10.28515625" style="154"/>
    <col min="9727" max="9727" width="10.140625" style="154" customWidth="1"/>
    <col min="9728" max="9728" width="83.140625" style="154" customWidth="1"/>
    <col min="9729" max="9729" width="12.28515625" style="154" customWidth="1"/>
    <col min="9730" max="9730" width="9.85546875" style="154" customWidth="1"/>
    <col min="9731" max="9731" width="10.28515625" style="154" customWidth="1"/>
    <col min="9732" max="9732" width="15.28515625" style="154" customWidth="1"/>
    <col min="9733" max="9733" width="19.5703125" style="154" customWidth="1"/>
    <col min="9734" max="9734" width="15.140625" style="154" customWidth="1"/>
    <col min="9735" max="9735" width="19.85546875" style="154" customWidth="1"/>
    <col min="9736" max="9736" width="15" style="154" customWidth="1"/>
    <col min="9737" max="9737" width="18.85546875" style="154" customWidth="1"/>
    <col min="9738" max="9738" width="15.140625" style="154" customWidth="1"/>
    <col min="9739" max="9739" width="19.5703125" style="154" customWidth="1"/>
    <col min="9740" max="9740" width="105" style="154" customWidth="1"/>
    <col min="9741" max="9741" width="179.85546875" style="154" customWidth="1"/>
    <col min="9742" max="9982" width="10.28515625" style="154"/>
    <col min="9983" max="9983" width="10.140625" style="154" customWidth="1"/>
    <col min="9984" max="9984" width="83.140625" style="154" customWidth="1"/>
    <col min="9985" max="9985" width="12.28515625" style="154" customWidth="1"/>
    <col min="9986" max="9986" width="9.85546875" style="154" customWidth="1"/>
    <col min="9987" max="9987" width="10.28515625" style="154" customWidth="1"/>
    <col min="9988" max="9988" width="15.28515625" style="154" customWidth="1"/>
    <col min="9989" max="9989" width="19.5703125" style="154" customWidth="1"/>
    <col min="9990" max="9990" width="15.140625" style="154" customWidth="1"/>
    <col min="9991" max="9991" width="19.85546875" style="154" customWidth="1"/>
    <col min="9992" max="9992" width="15" style="154" customWidth="1"/>
    <col min="9993" max="9993" width="18.85546875" style="154" customWidth="1"/>
    <col min="9994" max="9994" width="15.140625" style="154" customWidth="1"/>
    <col min="9995" max="9995" width="19.5703125" style="154" customWidth="1"/>
    <col min="9996" max="9996" width="105" style="154" customWidth="1"/>
    <col min="9997" max="9997" width="179.85546875" style="154" customWidth="1"/>
    <col min="9998" max="10238" width="10.28515625" style="154"/>
    <col min="10239" max="10239" width="10.140625" style="154" customWidth="1"/>
    <col min="10240" max="10240" width="83.140625" style="154" customWidth="1"/>
    <col min="10241" max="10241" width="12.28515625" style="154" customWidth="1"/>
    <col min="10242" max="10242" width="9.85546875" style="154" customWidth="1"/>
    <col min="10243" max="10243" width="10.28515625" style="154" customWidth="1"/>
    <col min="10244" max="10244" width="15.28515625" style="154" customWidth="1"/>
    <col min="10245" max="10245" width="19.5703125" style="154" customWidth="1"/>
    <col min="10246" max="10246" width="15.140625" style="154" customWidth="1"/>
    <col min="10247" max="10247" width="19.85546875" style="154" customWidth="1"/>
    <col min="10248" max="10248" width="15" style="154" customWidth="1"/>
    <col min="10249" max="10249" width="18.85546875" style="154" customWidth="1"/>
    <col min="10250" max="10250" width="15.140625" style="154" customWidth="1"/>
    <col min="10251" max="10251" width="19.5703125" style="154" customWidth="1"/>
    <col min="10252" max="10252" width="105" style="154" customWidth="1"/>
    <col min="10253" max="10253" width="179.85546875" style="154" customWidth="1"/>
    <col min="10254" max="10494" width="10.28515625" style="154"/>
    <col min="10495" max="10495" width="10.140625" style="154" customWidth="1"/>
    <col min="10496" max="10496" width="83.140625" style="154" customWidth="1"/>
    <col min="10497" max="10497" width="12.28515625" style="154" customWidth="1"/>
    <col min="10498" max="10498" width="9.85546875" style="154" customWidth="1"/>
    <col min="10499" max="10499" width="10.28515625" style="154" customWidth="1"/>
    <col min="10500" max="10500" width="15.28515625" style="154" customWidth="1"/>
    <col min="10501" max="10501" width="19.5703125" style="154" customWidth="1"/>
    <col min="10502" max="10502" width="15.140625" style="154" customWidth="1"/>
    <col min="10503" max="10503" width="19.85546875" style="154" customWidth="1"/>
    <col min="10504" max="10504" width="15" style="154" customWidth="1"/>
    <col min="10505" max="10505" width="18.85546875" style="154" customWidth="1"/>
    <col min="10506" max="10506" width="15.140625" style="154" customWidth="1"/>
    <col min="10507" max="10507" width="19.5703125" style="154" customWidth="1"/>
    <col min="10508" max="10508" width="105" style="154" customWidth="1"/>
    <col min="10509" max="10509" width="179.85546875" style="154" customWidth="1"/>
    <col min="10510" max="10750" width="10.28515625" style="154"/>
    <col min="10751" max="10751" width="10.140625" style="154" customWidth="1"/>
    <col min="10752" max="10752" width="83.140625" style="154" customWidth="1"/>
    <col min="10753" max="10753" width="12.28515625" style="154" customWidth="1"/>
    <col min="10754" max="10754" width="9.85546875" style="154" customWidth="1"/>
    <col min="10755" max="10755" width="10.28515625" style="154" customWidth="1"/>
    <col min="10756" max="10756" width="15.28515625" style="154" customWidth="1"/>
    <col min="10757" max="10757" width="19.5703125" style="154" customWidth="1"/>
    <col min="10758" max="10758" width="15.140625" style="154" customWidth="1"/>
    <col min="10759" max="10759" width="19.85546875" style="154" customWidth="1"/>
    <col min="10760" max="10760" width="15" style="154" customWidth="1"/>
    <col min="10761" max="10761" width="18.85546875" style="154" customWidth="1"/>
    <col min="10762" max="10762" width="15.140625" style="154" customWidth="1"/>
    <col min="10763" max="10763" width="19.5703125" style="154" customWidth="1"/>
    <col min="10764" max="10764" width="105" style="154" customWidth="1"/>
    <col min="10765" max="10765" width="179.85546875" style="154" customWidth="1"/>
    <col min="10766" max="11006" width="10.28515625" style="154"/>
    <col min="11007" max="11007" width="10.140625" style="154" customWidth="1"/>
    <col min="11008" max="11008" width="83.140625" style="154" customWidth="1"/>
    <col min="11009" max="11009" width="12.28515625" style="154" customWidth="1"/>
    <col min="11010" max="11010" width="9.85546875" style="154" customWidth="1"/>
    <col min="11011" max="11011" width="10.28515625" style="154" customWidth="1"/>
    <col min="11012" max="11012" width="15.28515625" style="154" customWidth="1"/>
    <col min="11013" max="11013" width="19.5703125" style="154" customWidth="1"/>
    <col min="11014" max="11014" width="15.140625" style="154" customWidth="1"/>
    <col min="11015" max="11015" width="19.85546875" style="154" customWidth="1"/>
    <col min="11016" max="11016" width="15" style="154" customWidth="1"/>
    <col min="11017" max="11017" width="18.85546875" style="154" customWidth="1"/>
    <col min="11018" max="11018" width="15.140625" style="154" customWidth="1"/>
    <col min="11019" max="11019" width="19.5703125" style="154" customWidth="1"/>
    <col min="11020" max="11020" width="105" style="154" customWidth="1"/>
    <col min="11021" max="11021" width="179.85546875" style="154" customWidth="1"/>
    <col min="11022" max="11262" width="10.28515625" style="154"/>
    <col min="11263" max="11263" width="10.140625" style="154" customWidth="1"/>
    <col min="11264" max="11264" width="83.140625" style="154" customWidth="1"/>
    <col min="11265" max="11265" width="12.28515625" style="154" customWidth="1"/>
    <col min="11266" max="11266" width="9.85546875" style="154" customWidth="1"/>
    <col min="11267" max="11267" width="10.28515625" style="154" customWidth="1"/>
    <col min="11268" max="11268" width="15.28515625" style="154" customWidth="1"/>
    <col min="11269" max="11269" width="19.5703125" style="154" customWidth="1"/>
    <col min="11270" max="11270" width="15.140625" style="154" customWidth="1"/>
    <col min="11271" max="11271" width="19.85546875" style="154" customWidth="1"/>
    <col min="11272" max="11272" width="15" style="154" customWidth="1"/>
    <col min="11273" max="11273" width="18.85546875" style="154" customWidth="1"/>
    <col min="11274" max="11274" width="15.140625" style="154" customWidth="1"/>
    <col min="11275" max="11275" width="19.5703125" style="154" customWidth="1"/>
    <col min="11276" max="11276" width="105" style="154" customWidth="1"/>
    <col min="11277" max="11277" width="179.85546875" style="154" customWidth="1"/>
    <col min="11278" max="11518" width="10.28515625" style="154"/>
    <col min="11519" max="11519" width="10.140625" style="154" customWidth="1"/>
    <col min="11520" max="11520" width="83.140625" style="154" customWidth="1"/>
    <col min="11521" max="11521" width="12.28515625" style="154" customWidth="1"/>
    <col min="11522" max="11522" width="9.85546875" style="154" customWidth="1"/>
    <col min="11523" max="11523" width="10.28515625" style="154" customWidth="1"/>
    <col min="11524" max="11524" width="15.28515625" style="154" customWidth="1"/>
    <col min="11525" max="11525" width="19.5703125" style="154" customWidth="1"/>
    <col min="11526" max="11526" width="15.140625" style="154" customWidth="1"/>
    <col min="11527" max="11527" width="19.85546875" style="154" customWidth="1"/>
    <col min="11528" max="11528" width="15" style="154" customWidth="1"/>
    <col min="11529" max="11529" width="18.85546875" style="154" customWidth="1"/>
    <col min="11530" max="11530" width="15.140625" style="154" customWidth="1"/>
    <col min="11531" max="11531" width="19.5703125" style="154" customWidth="1"/>
    <col min="11532" max="11532" width="105" style="154" customWidth="1"/>
    <col min="11533" max="11533" width="179.85546875" style="154" customWidth="1"/>
    <col min="11534" max="11774" width="10.28515625" style="154"/>
    <col min="11775" max="11775" width="10.140625" style="154" customWidth="1"/>
    <col min="11776" max="11776" width="83.140625" style="154" customWidth="1"/>
    <col min="11777" max="11777" width="12.28515625" style="154" customWidth="1"/>
    <col min="11778" max="11778" width="9.85546875" style="154" customWidth="1"/>
    <col min="11779" max="11779" width="10.28515625" style="154" customWidth="1"/>
    <col min="11780" max="11780" width="15.28515625" style="154" customWidth="1"/>
    <col min="11781" max="11781" width="19.5703125" style="154" customWidth="1"/>
    <col min="11782" max="11782" width="15.140625" style="154" customWidth="1"/>
    <col min="11783" max="11783" width="19.85546875" style="154" customWidth="1"/>
    <col min="11784" max="11784" width="15" style="154" customWidth="1"/>
    <col min="11785" max="11785" width="18.85546875" style="154" customWidth="1"/>
    <col min="11786" max="11786" width="15.140625" style="154" customWidth="1"/>
    <col min="11787" max="11787" width="19.5703125" style="154" customWidth="1"/>
    <col min="11788" max="11788" width="105" style="154" customWidth="1"/>
    <col min="11789" max="11789" width="179.85546875" style="154" customWidth="1"/>
    <col min="11790" max="12030" width="10.28515625" style="154"/>
    <col min="12031" max="12031" width="10.140625" style="154" customWidth="1"/>
    <col min="12032" max="12032" width="83.140625" style="154" customWidth="1"/>
    <col min="12033" max="12033" width="12.28515625" style="154" customWidth="1"/>
    <col min="12034" max="12034" width="9.85546875" style="154" customWidth="1"/>
    <col min="12035" max="12035" width="10.28515625" style="154" customWidth="1"/>
    <col min="12036" max="12036" width="15.28515625" style="154" customWidth="1"/>
    <col min="12037" max="12037" width="19.5703125" style="154" customWidth="1"/>
    <col min="12038" max="12038" width="15.140625" style="154" customWidth="1"/>
    <col min="12039" max="12039" width="19.85546875" style="154" customWidth="1"/>
    <col min="12040" max="12040" width="15" style="154" customWidth="1"/>
    <col min="12041" max="12041" width="18.85546875" style="154" customWidth="1"/>
    <col min="12042" max="12042" width="15.140625" style="154" customWidth="1"/>
    <col min="12043" max="12043" width="19.5703125" style="154" customWidth="1"/>
    <col min="12044" max="12044" width="105" style="154" customWidth="1"/>
    <col min="12045" max="12045" width="179.85546875" style="154" customWidth="1"/>
    <col min="12046" max="12286" width="10.28515625" style="154"/>
    <col min="12287" max="12287" width="10.140625" style="154" customWidth="1"/>
    <col min="12288" max="12288" width="83.140625" style="154" customWidth="1"/>
    <col min="12289" max="12289" width="12.28515625" style="154" customWidth="1"/>
    <col min="12290" max="12290" width="9.85546875" style="154" customWidth="1"/>
    <col min="12291" max="12291" width="10.28515625" style="154" customWidth="1"/>
    <col min="12292" max="12292" width="15.28515625" style="154" customWidth="1"/>
    <col min="12293" max="12293" width="19.5703125" style="154" customWidth="1"/>
    <col min="12294" max="12294" width="15.140625" style="154" customWidth="1"/>
    <col min="12295" max="12295" width="19.85546875" style="154" customWidth="1"/>
    <col min="12296" max="12296" width="15" style="154" customWidth="1"/>
    <col min="12297" max="12297" width="18.85546875" style="154" customWidth="1"/>
    <col min="12298" max="12298" width="15.140625" style="154" customWidth="1"/>
    <col min="12299" max="12299" width="19.5703125" style="154" customWidth="1"/>
    <col min="12300" max="12300" width="105" style="154" customWidth="1"/>
    <col min="12301" max="12301" width="179.85546875" style="154" customWidth="1"/>
    <col min="12302" max="12542" width="10.28515625" style="154"/>
    <col min="12543" max="12543" width="10.140625" style="154" customWidth="1"/>
    <col min="12544" max="12544" width="83.140625" style="154" customWidth="1"/>
    <col min="12545" max="12545" width="12.28515625" style="154" customWidth="1"/>
    <col min="12546" max="12546" width="9.85546875" style="154" customWidth="1"/>
    <col min="12547" max="12547" width="10.28515625" style="154" customWidth="1"/>
    <col min="12548" max="12548" width="15.28515625" style="154" customWidth="1"/>
    <col min="12549" max="12549" width="19.5703125" style="154" customWidth="1"/>
    <col min="12550" max="12550" width="15.140625" style="154" customWidth="1"/>
    <col min="12551" max="12551" width="19.85546875" style="154" customWidth="1"/>
    <col min="12552" max="12552" width="15" style="154" customWidth="1"/>
    <col min="12553" max="12553" width="18.85546875" style="154" customWidth="1"/>
    <col min="12554" max="12554" width="15.140625" style="154" customWidth="1"/>
    <col min="12555" max="12555" width="19.5703125" style="154" customWidth="1"/>
    <col min="12556" max="12556" width="105" style="154" customWidth="1"/>
    <col min="12557" max="12557" width="179.85546875" style="154" customWidth="1"/>
    <col min="12558" max="12798" width="10.28515625" style="154"/>
    <col min="12799" max="12799" width="10.140625" style="154" customWidth="1"/>
    <col min="12800" max="12800" width="83.140625" style="154" customWidth="1"/>
    <col min="12801" max="12801" width="12.28515625" style="154" customWidth="1"/>
    <col min="12802" max="12802" width="9.85546875" style="154" customWidth="1"/>
    <col min="12803" max="12803" width="10.28515625" style="154" customWidth="1"/>
    <col min="12804" max="12804" width="15.28515625" style="154" customWidth="1"/>
    <col min="12805" max="12805" width="19.5703125" style="154" customWidth="1"/>
    <col min="12806" max="12806" width="15.140625" style="154" customWidth="1"/>
    <col min="12807" max="12807" width="19.85546875" style="154" customWidth="1"/>
    <col min="12808" max="12808" width="15" style="154" customWidth="1"/>
    <col min="12809" max="12809" width="18.85546875" style="154" customWidth="1"/>
    <col min="12810" max="12810" width="15.140625" style="154" customWidth="1"/>
    <col min="12811" max="12811" width="19.5703125" style="154" customWidth="1"/>
    <col min="12812" max="12812" width="105" style="154" customWidth="1"/>
    <col min="12813" max="12813" width="179.85546875" style="154" customWidth="1"/>
    <col min="12814" max="13054" width="10.28515625" style="154"/>
    <col min="13055" max="13055" width="10.140625" style="154" customWidth="1"/>
    <col min="13056" max="13056" width="83.140625" style="154" customWidth="1"/>
    <col min="13057" max="13057" width="12.28515625" style="154" customWidth="1"/>
    <col min="13058" max="13058" width="9.85546875" style="154" customWidth="1"/>
    <col min="13059" max="13059" width="10.28515625" style="154" customWidth="1"/>
    <col min="13060" max="13060" width="15.28515625" style="154" customWidth="1"/>
    <col min="13061" max="13061" width="19.5703125" style="154" customWidth="1"/>
    <col min="13062" max="13062" width="15.140625" style="154" customWidth="1"/>
    <col min="13063" max="13063" width="19.85546875" style="154" customWidth="1"/>
    <col min="13064" max="13064" width="15" style="154" customWidth="1"/>
    <col min="13065" max="13065" width="18.85546875" style="154" customWidth="1"/>
    <col min="13066" max="13066" width="15.140625" style="154" customWidth="1"/>
    <col min="13067" max="13067" width="19.5703125" style="154" customWidth="1"/>
    <col min="13068" max="13068" width="105" style="154" customWidth="1"/>
    <col min="13069" max="13069" width="179.85546875" style="154" customWidth="1"/>
    <col min="13070" max="13310" width="10.28515625" style="154"/>
    <col min="13311" max="13311" width="10.140625" style="154" customWidth="1"/>
    <col min="13312" max="13312" width="83.140625" style="154" customWidth="1"/>
    <col min="13313" max="13313" width="12.28515625" style="154" customWidth="1"/>
    <col min="13314" max="13314" width="9.85546875" style="154" customWidth="1"/>
    <col min="13315" max="13315" width="10.28515625" style="154" customWidth="1"/>
    <col min="13316" max="13316" width="15.28515625" style="154" customWidth="1"/>
    <col min="13317" max="13317" width="19.5703125" style="154" customWidth="1"/>
    <col min="13318" max="13318" width="15.140625" style="154" customWidth="1"/>
    <col min="13319" max="13319" width="19.85546875" style="154" customWidth="1"/>
    <col min="13320" max="13320" width="15" style="154" customWidth="1"/>
    <col min="13321" max="13321" width="18.85546875" style="154" customWidth="1"/>
    <col min="13322" max="13322" width="15.140625" style="154" customWidth="1"/>
    <col min="13323" max="13323" width="19.5703125" style="154" customWidth="1"/>
    <col min="13324" max="13324" width="105" style="154" customWidth="1"/>
    <col min="13325" max="13325" width="179.85546875" style="154" customWidth="1"/>
    <col min="13326" max="13566" width="10.28515625" style="154"/>
    <col min="13567" max="13567" width="10.140625" style="154" customWidth="1"/>
    <col min="13568" max="13568" width="83.140625" style="154" customWidth="1"/>
    <col min="13569" max="13569" width="12.28515625" style="154" customWidth="1"/>
    <col min="13570" max="13570" width="9.85546875" style="154" customWidth="1"/>
    <col min="13571" max="13571" width="10.28515625" style="154" customWidth="1"/>
    <col min="13572" max="13572" width="15.28515625" style="154" customWidth="1"/>
    <col min="13573" max="13573" width="19.5703125" style="154" customWidth="1"/>
    <col min="13574" max="13574" width="15.140625" style="154" customWidth="1"/>
    <col min="13575" max="13575" width="19.85546875" style="154" customWidth="1"/>
    <col min="13576" max="13576" width="15" style="154" customWidth="1"/>
    <col min="13577" max="13577" width="18.85546875" style="154" customWidth="1"/>
    <col min="13578" max="13578" width="15.140625" style="154" customWidth="1"/>
    <col min="13579" max="13579" width="19.5703125" style="154" customWidth="1"/>
    <col min="13580" max="13580" width="105" style="154" customWidth="1"/>
    <col min="13581" max="13581" width="179.85546875" style="154" customWidth="1"/>
    <col min="13582" max="13822" width="10.28515625" style="154"/>
    <col min="13823" max="13823" width="10.140625" style="154" customWidth="1"/>
    <col min="13824" max="13824" width="83.140625" style="154" customWidth="1"/>
    <col min="13825" max="13825" width="12.28515625" style="154" customWidth="1"/>
    <col min="13826" max="13826" width="9.85546875" style="154" customWidth="1"/>
    <col min="13827" max="13827" width="10.28515625" style="154" customWidth="1"/>
    <col min="13828" max="13828" width="15.28515625" style="154" customWidth="1"/>
    <col min="13829" max="13829" width="19.5703125" style="154" customWidth="1"/>
    <col min="13830" max="13830" width="15.140625" style="154" customWidth="1"/>
    <col min="13831" max="13831" width="19.85546875" style="154" customWidth="1"/>
    <col min="13832" max="13832" width="15" style="154" customWidth="1"/>
    <col min="13833" max="13833" width="18.85546875" style="154" customWidth="1"/>
    <col min="13834" max="13834" width="15.140625" style="154" customWidth="1"/>
    <col min="13835" max="13835" width="19.5703125" style="154" customWidth="1"/>
    <col min="13836" max="13836" width="105" style="154" customWidth="1"/>
    <col min="13837" max="13837" width="179.85546875" style="154" customWidth="1"/>
    <col min="13838" max="14078" width="10.28515625" style="154"/>
    <col min="14079" max="14079" width="10.140625" style="154" customWidth="1"/>
    <col min="14080" max="14080" width="83.140625" style="154" customWidth="1"/>
    <col min="14081" max="14081" width="12.28515625" style="154" customWidth="1"/>
    <col min="14082" max="14082" width="9.85546875" style="154" customWidth="1"/>
    <col min="14083" max="14083" width="10.28515625" style="154" customWidth="1"/>
    <col min="14084" max="14084" width="15.28515625" style="154" customWidth="1"/>
    <col min="14085" max="14085" width="19.5703125" style="154" customWidth="1"/>
    <col min="14086" max="14086" width="15.140625" style="154" customWidth="1"/>
    <col min="14087" max="14087" width="19.85546875" style="154" customWidth="1"/>
    <col min="14088" max="14088" width="15" style="154" customWidth="1"/>
    <col min="14089" max="14089" width="18.85546875" style="154" customWidth="1"/>
    <col min="14090" max="14090" width="15.140625" style="154" customWidth="1"/>
    <col min="14091" max="14091" width="19.5703125" style="154" customWidth="1"/>
    <col min="14092" max="14092" width="105" style="154" customWidth="1"/>
    <col min="14093" max="14093" width="179.85546875" style="154" customWidth="1"/>
    <col min="14094" max="14334" width="10.28515625" style="154"/>
    <col min="14335" max="14335" width="10.140625" style="154" customWidth="1"/>
    <col min="14336" max="14336" width="83.140625" style="154" customWidth="1"/>
    <col min="14337" max="14337" width="12.28515625" style="154" customWidth="1"/>
    <col min="14338" max="14338" width="9.85546875" style="154" customWidth="1"/>
    <col min="14339" max="14339" width="10.28515625" style="154" customWidth="1"/>
    <col min="14340" max="14340" width="15.28515625" style="154" customWidth="1"/>
    <col min="14341" max="14341" width="19.5703125" style="154" customWidth="1"/>
    <col min="14342" max="14342" width="15.140625" style="154" customWidth="1"/>
    <col min="14343" max="14343" width="19.85546875" style="154" customWidth="1"/>
    <col min="14344" max="14344" width="15" style="154" customWidth="1"/>
    <col min="14345" max="14345" width="18.85546875" style="154" customWidth="1"/>
    <col min="14346" max="14346" width="15.140625" style="154" customWidth="1"/>
    <col min="14347" max="14347" width="19.5703125" style="154" customWidth="1"/>
    <col min="14348" max="14348" width="105" style="154" customWidth="1"/>
    <col min="14349" max="14349" width="179.85546875" style="154" customWidth="1"/>
    <col min="14350" max="14590" width="10.28515625" style="154"/>
    <col min="14591" max="14591" width="10.140625" style="154" customWidth="1"/>
    <col min="14592" max="14592" width="83.140625" style="154" customWidth="1"/>
    <col min="14593" max="14593" width="12.28515625" style="154" customWidth="1"/>
    <col min="14594" max="14594" width="9.85546875" style="154" customWidth="1"/>
    <col min="14595" max="14595" width="10.28515625" style="154" customWidth="1"/>
    <col min="14596" max="14596" width="15.28515625" style="154" customWidth="1"/>
    <col min="14597" max="14597" width="19.5703125" style="154" customWidth="1"/>
    <col min="14598" max="14598" width="15.140625" style="154" customWidth="1"/>
    <col min="14599" max="14599" width="19.85546875" style="154" customWidth="1"/>
    <col min="14600" max="14600" width="15" style="154" customWidth="1"/>
    <col min="14601" max="14601" width="18.85546875" style="154" customWidth="1"/>
    <col min="14602" max="14602" width="15.140625" style="154" customWidth="1"/>
    <col min="14603" max="14603" width="19.5703125" style="154" customWidth="1"/>
    <col min="14604" max="14604" width="105" style="154" customWidth="1"/>
    <col min="14605" max="14605" width="179.85546875" style="154" customWidth="1"/>
    <col min="14606" max="14846" width="10.28515625" style="154"/>
    <col min="14847" max="14847" width="10.140625" style="154" customWidth="1"/>
    <col min="14848" max="14848" width="83.140625" style="154" customWidth="1"/>
    <col min="14849" max="14849" width="12.28515625" style="154" customWidth="1"/>
    <col min="14850" max="14850" width="9.85546875" style="154" customWidth="1"/>
    <col min="14851" max="14851" width="10.28515625" style="154" customWidth="1"/>
    <col min="14852" max="14852" width="15.28515625" style="154" customWidth="1"/>
    <col min="14853" max="14853" width="19.5703125" style="154" customWidth="1"/>
    <col min="14854" max="14854" width="15.140625" style="154" customWidth="1"/>
    <col min="14855" max="14855" width="19.85546875" style="154" customWidth="1"/>
    <col min="14856" max="14856" width="15" style="154" customWidth="1"/>
    <col min="14857" max="14857" width="18.85546875" style="154" customWidth="1"/>
    <col min="14858" max="14858" width="15.140625" style="154" customWidth="1"/>
    <col min="14859" max="14859" width="19.5703125" style="154" customWidth="1"/>
    <col min="14860" max="14860" width="105" style="154" customWidth="1"/>
    <col min="14861" max="14861" width="179.85546875" style="154" customWidth="1"/>
    <col min="14862" max="15102" width="10.28515625" style="154"/>
    <col min="15103" max="15103" width="10.140625" style="154" customWidth="1"/>
    <col min="15104" max="15104" width="83.140625" style="154" customWidth="1"/>
    <col min="15105" max="15105" width="12.28515625" style="154" customWidth="1"/>
    <col min="15106" max="15106" width="9.85546875" style="154" customWidth="1"/>
    <col min="15107" max="15107" width="10.28515625" style="154" customWidth="1"/>
    <col min="15108" max="15108" width="15.28515625" style="154" customWidth="1"/>
    <col min="15109" max="15109" width="19.5703125" style="154" customWidth="1"/>
    <col min="15110" max="15110" width="15.140625" style="154" customWidth="1"/>
    <col min="15111" max="15111" width="19.85546875" style="154" customWidth="1"/>
    <col min="15112" max="15112" width="15" style="154" customWidth="1"/>
    <col min="15113" max="15113" width="18.85546875" style="154" customWidth="1"/>
    <col min="15114" max="15114" width="15.140625" style="154" customWidth="1"/>
    <col min="15115" max="15115" width="19.5703125" style="154" customWidth="1"/>
    <col min="15116" max="15116" width="105" style="154" customWidth="1"/>
    <col min="15117" max="15117" width="179.85546875" style="154" customWidth="1"/>
    <col min="15118" max="15358" width="10.28515625" style="154"/>
    <col min="15359" max="15359" width="10.140625" style="154" customWidth="1"/>
    <col min="15360" max="15360" width="83.140625" style="154" customWidth="1"/>
    <col min="15361" max="15361" width="12.28515625" style="154" customWidth="1"/>
    <col min="15362" max="15362" width="9.85546875" style="154" customWidth="1"/>
    <col min="15363" max="15363" width="10.28515625" style="154" customWidth="1"/>
    <col min="15364" max="15364" width="15.28515625" style="154" customWidth="1"/>
    <col min="15365" max="15365" width="19.5703125" style="154" customWidth="1"/>
    <col min="15366" max="15366" width="15.140625" style="154" customWidth="1"/>
    <col min="15367" max="15367" width="19.85546875" style="154" customWidth="1"/>
    <col min="15368" max="15368" width="15" style="154" customWidth="1"/>
    <col min="15369" max="15369" width="18.85546875" style="154" customWidth="1"/>
    <col min="15370" max="15370" width="15.140625" style="154" customWidth="1"/>
    <col min="15371" max="15371" width="19.5703125" style="154" customWidth="1"/>
    <col min="15372" max="15372" width="105" style="154" customWidth="1"/>
    <col min="15373" max="15373" width="179.85546875" style="154" customWidth="1"/>
    <col min="15374" max="15614" width="10.28515625" style="154"/>
    <col min="15615" max="15615" width="10.140625" style="154" customWidth="1"/>
    <col min="15616" max="15616" width="83.140625" style="154" customWidth="1"/>
    <col min="15617" max="15617" width="12.28515625" style="154" customWidth="1"/>
    <col min="15618" max="15618" width="9.85546875" style="154" customWidth="1"/>
    <col min="15619" max="15619" width="10.28515625" style="154" customWidth="1"/>
    <col min="15620" max="15620" width="15.28515625" style="154" customWidth="1"/>
    <col min="15621" max="15621" width="19.5703125" style="154" customWidth="1"/>
    <col min="15622" max="15622" width="15.140625" style="154" customWidth="1"/>
    <col min="15623" max="15623" width="19.85546875" style="154" customWidth="1"/>
    <col min="15624" max="15624" width="15" style="154" customWidth="1"/>
    <col min="15625" max="15625" width="18.85546875" style="154" customWidth="1"/>
    <col min="15626" max="15626" width="15.140625" style="154" customWidth="1"/>
    <col min="15627" max="15627" width="19.5703125" style="154" customWidth="1"/>
    <col min="15628" max="15628" width="105" style="154" customWidth="1"/>
    <col min="15629" max="15629" width="179.85546875" style="154" customWidth="1"/>
    <col min="15630" max="15870" width="10.28515625" style="154"/>
    <col min="15871" max="15871" width="10.140625" style="154" customWidth="1"/>
    <col min="15872" max="15872" width="83.140625" style="154" customWidth="1"/>
    <col min="15873" max="15873" width="12.28515625" style="154" customWidth="1"/>
    <col min="15874" max="15874" width="9.85546875" style="154" customWidth="1"/>
    <col min="15875" max="15875" width="10.28515625" style="154" customWidth="1"/>
    <col min="15876" max="15876" width="15.28515625" style="154" customWidth="1"/>
    <col min="15877" max="15877" width="19.5703125" style="154" customWidth="1"/>
    <col min="15878" max="15878" width="15.140625" style="154" customWidth="1"/>
    <col min="15879" max="15879" width="19.85546875" style="154" customWidth="1"/>
    <col min="15880" max="15880" width="15" style="154" customWidth="1"/>
    <col min="15881" max="15881" width="18.85546875" style="154" customWidth="1"/>
    <col min="15882" max="15882" width="15.140625" style="154" customWidth="1"/>
    <col min="15883" max="15883" width="19.5703125" style="154" customWidth="1"/>
    <col min="15884" max="15884" width="105" style="154" customWidth="1"/>
    <col min="15885" max="15885" width="179.85546875" style="154" customWidth="1"/>
    <col min="15886" max="16126" width="10.28515625" style="154"/>
    <col min="16127" max="16127" width="10.140625" style="154" customWidth="1"/>
    <col min="16128" max="16128" width="83.140625" style="154" customWidth="1"/>
    <col min="16129" max="16129" width="12.28515625" style="154" customWidth="1"/>
    <col min="16130" max="16130" width="9.85546875" style="154" customWidth="1"/>
    <col min="16131" max="16131" width="10.28515625" style="154" customWidth="1"/>
    <col min="16132" max="16132" width="15.28515625" style="154" customWidth="1"/>
    <col min="16133" max="16133" width="19.5703125" style="154" customWidth="1"/>
    <col min="16134" max="16134" width="15.140625" style="154" customWidth="1"/>
    <col min="16135" max="16135" width="19.85546875" style="154" customWidth="1"/>
    <col min="16136" max="16136" width="15" style="154" customWidth="1"/>
    <col min="16137" max="16137" width="18.85546875" style="154" customWidth="1"/>
    <col min="16138" max="16138" width="15.140625" style="154" customWidth="1"/>
    <col min="16139" max="16139" width="19.5703125" style="154" customWidth="1"/>
    <col min="16140" max="16140" width="105" style="154" customWidth="1"/>
    <col min="16141" max="16141" width="179.85546875" style="154" customWidth="1"/>
    <col min="16142" max="16384" width="10.28515625" style="154"/>
  </cols>
  <sheetData>
    <row r="1" spans="1:50" ht="18.75">
      <c r="A1" s="172"/>
      <c r="B1" s="172"/>
      <c r="C1" s="172"/>
      <c r="D1" s="172"/>
      <c r="E1" s="172"/>
      <c r="F1" s="173" t="s">
        <v>220</v>
      </c>
      <c r="H1" s="172"/>
      <c r="I1" s="172"/>
      <c r="J1" s="172"/>
      <c r="K1" s="172"/>
      <c r="L1" s="172"/>
      <c r="M1" s="172"/>
      <c r="N1" s="172"/>
      <c r="O1" s="174"/>
      <c r="P1" s="174"/>
      <c r="Q1" s="174"/>
      <c r="R1" s="174"/>
      <c r="S1" s="174"/>
      <c r="T1" s="174"/>
      <c r="U1" s="172"/>
      <c r="V1" s="174"/>
      <c r="W1" s="174"/>
      <c r="X1" s="174"/>
      <c r="Y1" s="172"/>
      <c r="Z1" s="172"/>
      <c r="AA1" s="172"/>
      <c r="AB1" s="172"/>
      <c r="AC1" s="172"/>
      <c r="AD1" s="172"/>
      <c r="AE1" s="172"/>
      <c r="AF1" s="172"/>
      <c r="AG1" s="172"/>
      <c r="AH1" s="172"/>
      <c r="AI1" s="172"/>
      <c r="AJ1" s="172"/>
      <c r="AK1" s="172"/>
      <c r="AL1" s="172"/>
      <c r="AM1" s="172"/>
      <c r="AN1" s="172"/>
      <c r="AO1" s="172"/>
      <c r="AP1" s="172"/>
      <c r="AR1" s="172"/>
      <c r="AS1" s="172"/>
      <c r="AT1" s="172"/>
      <c r="AU1" s="172"/>
      <c r="AV1" s="172"/>
      <c r="AW1" s="172"/>
      <c r="AX1" s="172"/>
    </row>
    <row r="2" spans="1:50" ht="18.75">
      <c r="A2" s="172"/>
      <c r="B2" s="172"/>
      <c r="C2" s="172"/>
      <c r="D2" s="172"/>
      <c r="E2" s="172"/>
      <c r="F2" s="175" t="s">
        <v>221</v>
      </c>
      <c r="H2" s="172"/>
      <c r="I2" s="172"/>
      <c r="J2" s="172"/>
      <c r="K2" s="172"/>
      <c r="L2" s="172"/>
      <c r="M2" s="172"/>
      <c r="N2" s="172"/>
      <c r="O2" s="174"/>
      <c r="P2" s="174"/>
      <c r="Q2" s="174"/>
      <c r="R2" s="174"/>
      <c r="S2" s="174"/>
      <c r="T2" s="174"/>
      <c r="U2" s="172"/>
      <c r="V2" s="174"/>
      <c r="W2" s="174"/>
      <c r="X2" s="174"/>
      <c r="Y2" s="172"/>
      <c r="Z2" s="172"/>
      <c r="AA2" s="172"/>
      <c r="AB2" s="172"/>
      <c r="AC2" s="172"/>
      <c r="AD2" s="172"/>
      <c r="AE2" s="172"/>
      <c r="AF2" s="172"/>
      <c r="AG2" s="172"/>
      <c r="AH2" s="172"/>
      <c r="AI2" s="172"/>
      <c r="AJ2" s="172"/>
      <c r="AK2" s="172"/>
      <c r="AL2" s="172"/>
      <c r="AM2" s="172"/>
      <c r="AN2" s="172"/>
      <c r="AO2" s="172"/>
      <c r="AP2" s="172"/>
      <c r="AR2" s="172"/>
      <c r="AS2" s="172"/>
      <c r="AT2" s="172"/>
      <c r="AU2" s="172"/>
      <c r="AV2" s="172"/>
      <c r="AW2" s="172"/>
      <c r="AX2" s="172"/>
    </row>
    <row r="3" spans="1:50" ht="18.75">
      <c r="A3" s="172"/>
      <c r="B3" s="172"/>
      <c r="C3" s="172"/>
      <c r="D3" s="172"/>
      <c r="E3" s="172"/>
      <c r="F3" s="175"/>
      <c r="H3" s="172"/>
      <c r="I3" s="172"/>
      <c r="J3" s="172"/>
      <c r="K3" s="172"/>
      <c r="L3" s="172"/>
      <c r="M3" s="172"/>
      <c r="N3" s="172"/>
      <c r="O3" s="174"/>
      <c r="P3" s="174"/>
      <c r="Q3" s="174"/>
      <c r="R3" s="174"/>
      <c r="S3" s="174"/>
      <c r="T3" s="174"/>
      <c r="U3" s="172"/>
      <c r="V3" s="174"/>
      <c r="W3" s="174"/>
      <c r="X3" s="174"/>
      <c r="Y3" s="172"/>
      <c r="Z3" s="172"/>
      <c r="AA3" s="172"/>
      <c r="AB3" s="172"/>
      <c r="AC3" s="172"/>
      <c r="AD3" s="172"/>
      <c r="AE3" s="172"/>
      <c r="AF3" s="172"/>
      <c r="AG3" s="172"/>
      <c r="AH3" s="172"/>
      <c r="AI3" s="172"/>
      <c r="AJ3" s="172"/>
      <c r="AK3" s="172"/>
      <c r="AL3" s="172"/>
      <c r="AM3" s="172"/>
      <c r="AN3" s="172"/>
      <c r="AO3" s="172"/>
      <c r="AP3" s="172"/>
      <c r="AR3" s="172"/>
      <c r="AS3" s="172"/>
      <c r="AT3" s="172"/>
      <c r="AU3" s="172"/>
      <c r="AV3" s="172"/>
      <c r="AW3" s="172"/>
      <c r="AX3" s="172"/>
    </row>
    <row r="4" spans="1:50" ht="18.75">
      <c r="A4" s="172"/>
      <c r="B4" s="172"/>
      <c r="C4" s="172"/>
      <c r="D4" s="172"/>
      <c r="E4" s="172"/>
      <c r="F4" s="176"/>
      <c r="H4" s="172"/>
      <c r="I4" s="172"/>
      <c r="J4" s="172"/>
      <c r="K4" s="172"/>
      <c r="L4" s="172"/>
      <c r="M4" s="172"/>
      <c r="N4" s="172"/>
      <c r="O4" s="174"/>
      <c r="P4" s="174"/>
      <c r="Q4" s="174"/>
      <c r="R4" s="174"/>
      <c r="S4" s="174"/>
      <c r="T4" s="174"/>
      <c r="U4" s="172"/>
      <c r="V4" s="174"/>
      <c r="W4" s="174"/>
      <c r="X4" s="174"/>
      <c r="Y4" s="172"/>
      <c r="Z4" s="172"/>
      <c r="AA4" s="172"/>
      <c r="AB4" s="172"/>
      <c r="AC4" s="172"/>
      <c r="AD4" s="172"/>
      <c r="AE4" s="172"/>
      <c r="AF4" s="172"/>
      <c r="AG4" s="172"/>
      <c r="AH4" s="172"/>
      <c r="AI4" s="172"/>
      <c r="AJ4" s="172"/>
      <c r="AK4" s="172"/>
      <c r="AL4" s="172"/>
      <c r="AM4" s="172"/>
      <c r="AN4" s="172"/>
      <c r="AO4" s="172"/>
      <c r="AP4" s="172"/>
      <c r="AR4" s="172"/>
      <c r="AS4" s="172"/>
      <c r="AT4" s="172"/>
      <c r="AU4" s="172"/>
      <c r="AV4" s="172"/>
      <c r="AW4" s="172"/>
      <c r="AX4" s="172"/>
    </row>
    <row r="5" spans="1:50" ht="20.25" customHeight="1">
      <c r="A5" s="227" t="s">
        <v>225</v>
      </c>
      <c r="B5" s="227"/>
      <c r="C5" s="227"/>
      <c r="D5" s="227"/>
      <c r="E5" s="227"/>
      <c r="F5" s="227"/>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row>
    <row r="6" spans="1:50" ht="15.75" customHeight="1">
      <c r="A6" s="228" t="s">
        <v>223</v>
      </c>
      <c r="B6" s="228"/>
      <c r="C6" s="228"/>
      <c r="D6" s="228"/>
      <c r="E6" s="228"/>
      <c r="F6" s="228"/>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c r="AR6" s="172"/>
      <c r="AS6" s="172"/>
      <c r="AT6" s="172"/>
      <c r="AU6" s="172"/>
      <c r="AV6" s="172"/>
      <c r="AW6" s="172"/>
      <c r="AX6" s="172"/>
    </row>
    <row r="7" spans="1:50" ht="24.75" customHeight="1">
      <c r="A7" s="229" t="s">
        <v>56</v>
      </c>
      <c r="B7" s="230"/>
      <c r="C7" s="230"/>
      <c r="D7" s="230"/>
      <c r="E7" s="230"/>
      <c r="F7" s="230"/>
    </row>
    <row r="8" spans="1:50" ht="7.5" customHeight="1">
      <c r="A8" s="231"/>
      <c r="B8" s="231"/>
      <c r="C8" s="231"/>
      <c r="D8" s="231"/>
      <c r="E8" s="231"/>
      <c r="F8" s="231"/>
    </row>
    <row r="9" spans="1:50">
      <c r="A9" s="232" t="s">
        <v>170</v>
      </c>
      <c r="B9" s="232"/>
      <c r="C9" s="232"/>
      <c r="D9" s="232"/>
      <c r="E9" s="232"/>
      <c r="F9" s="232"/>
    </row>
    <row r="10" spans="1:50" ht="15.75" customHeight="1">
      <c r="A10" s="233"/>
      <c r="B10" s="233"/>
      <c r="C10" s="233"/>
      <c r="D10" s="233"/>
      <c r="E10" s="233"/>
      <c r="F10" s="233"/>
    </row>
    <row r="11" spans="1:50" ht="18" customHeight="1">
      <c r="A11" s="229" t="s">
        <v>222</v>
      </c>
      <c r="B11" s="230"/>
      <c r="C11" s="230"/>
      <c r="D11" s="230"/>
      <c r="E11" s="230"/>
      <c r="F11" s="230"/>
      <c r="K11" s="156" t="s">
        <v>171</v>
      </c>
      <c r="P11" s="156" t="s">
        <v>172</v>
      </c>
      <c r="U11" s="156" t="s">
        <v>173</v>
      </c>
      <c r="Z11" s="156" t="s">
        <v>174</v>
      </c>
      <c r="AE11" s="156" t="s">
        <v>175</v>
      </c>
    </row>
    <row r="12" spans="1:50">
      <c r="A12" s="234" t="s">
        <v>176</v>
      </c>
      <c r="B12" s="234"/>
      <c r="C12" s="234"/>
      <c r="D12" s="234"/>
      <c r="E12" s="234"/>
      <c r="F12" s="234"/>
    </row>
    <row r="13" spans="1:50">
      <c r="A13" s="154"/>
      <c r="B13" s="154"/>
      <c r="F13" s="157" t="s">
        <v>224</v>
      </c>
      <c r="Z13" s="158">
        <v>42675</v>
      </c>
      <c r="AA13" s="158">
        <v>43040</v>
      </c>
      <c r="AB13" s="158">
        <v>43405</v>
      </c>
      <c r="AC13" s="158">
        <v>43770</v>
      </c>
      <c r="AD13" s="158">
        <v>44136</v>
      </c>
    </row>
    <row r="14" spans="1:50">
      <c r="A14" s="235" t="s">
        <v>177</v>
      </c>
      <c r="B14" s="236" t="s">
        <v>178</v>
      </c>
      <c r="C14" s="159" t="s">
        <v>52</v>
      </c>
      <c r="D14" s="160" t="s">
        <v>53</v>
      </c>
      <c r="E14" s="160" t="s">
        <v>57</v>
      </c>
      <c r="F14" s="160" t="s">
        <v>179</v>
      </c>
      <c r="Z14" s="158"/>
      <c r="AA14" s="158"/>
      <c r="AB14" s="158"/>
      <c r="AC14" s="158"/>
      <c r="AD14" s="158"/>
    </row>
    <row r="15" spans="1:50" ht="44.25" customHeight="1">
      <c r="A15" s="235"/>
      <c r="B15" s="236"/>
      <c r="C15" s="161" t="s">
        <v>180</v>
      </c>
      <c r="D15" s="161" t="s">
        <v>180</v>
      </c>
      <c r="E15" s="161" t="s">
        <v>180</v>
      </c>
      <c r="F15" s="161" t="s">
        <v>181</v>
      </c>
    </row>
    <row r="16" spans="1:50">
      <c r="A16" s="162">
        <v>1</v>
      </c>
      <c r="B16" s="163">
        <v>2</v>
      </c>
      <c r="C16" s="162" t="s">
        <v>182</v>
      </c>
      <c r="D16" s="162" t="s">
        <v>183</v>
      </c>
      <c r="E16" s="162" t="s">
        <v>184</v>
      </c>
      <c r="F16" s="162" t="s">
        <v>185</v>
      </c>
    </row>
    <row r="17" spans="1:7" s="164" customFormat="1" ht="30.75" customHeight="1">
      <c r="A17" s="237" t="s">
        <v>186</v>
      </c>
      <c r="B17" s="237"/>
      <c r="C17" s="184">
        <f t="shared" ref="C17:F17" si="0">C18</f>
        <v>43869.025081999993</v>
      </c>
      <c r="D17" s="184">
        <f t="shared" si="0"/>
        <v>31682.420030000001</v>
      </c>
      <c r="E17" s="184">
        <f t="shared" si="0"/>
        <v>23087.154299999998</v>
      </c>
      <c r="F17" s="184">
        <f t="shared" si="0"/>
        <v>98638.599411999981</v>
      </c>
      <c r="G17" s="192"/>
    </row>
    <row r="18" spans="1:7">
      <c r="A18" s="178" t="s">
        <v>187</v>
      </c>
      <c r="B18" s="179" t="s">
        <v>188</v>
      </c>
      <c r="C18" s="183">
        <f t="shared" ref="C18:E18" si="1">C19+C29+C39+C40</f>
        <v>43869.025081999993</v>
      </c>
      <c r="D18" s="183">
        <f t="shared" si="1"/>
        <v>31682.420030000001</v>
      </c>
      <c r="E18" s="183">
        <f t="shared" si="1"/>
        <v>23087.154299999998</v>
      </c>
      <c r="F18" s="185">
        <f>+C18+D18+E18</f>
        <v>98638.599411999981</v>
      </c>
      <c r="G18" s="192"/>
    </row>
    <row r="19" spans="1:7">
      <c r="A19" s="178" t="s">
        <v>6</v>
      </c>
      <c r="B19" s="180" t="s">
        <v>189</v>
      </c>
      <c r="C19" s="183">
        <f>C20+C24+C28</f>
        <v>17875.473999999998</v>
      </c>
      <c r="D19" s="183">
        <f t="shared" ref="D19:E19" si="2">D20+D24+D28</f>
        <v>0</v>
      </c>
      <c r="E19" s="183">
        <f t="shared" si="2"/>
        <v>0</v>
      </c>
      <c r="F19" s="185">
        <f>+C19+D19+E19</f>
        <v>17875.473999999998</v>
      </c>
      <c r="G19" s="192"/>
    </row>
    <row r="20" spans="1:7" ht="31.5">
      <c r="A20" s="178" t="s">
        <v>4</v>
      </c>
      <c r="B20" s="167" t="s">
        <v>190</v>
      </c>
      <c r="C20" s="183"/>
      <c r="D20" s="183"/>
      <c r="E20" s="183"/>
      <c r="F20" s="185"/>
      <c r="G20" s="192"/>
    </row>
    <row r="21" spans="1:7" hidden="1" outlineLevel="1">
      <c r="A21" s="178"/>
      <c r="B21" s="168"/>
      <c r="C21" s="183"/>
      <c r="D21" s="183"/>
      <c r="E21" s="183"/>
      <c r="F21" s="185"/>
      <c r="G21" s="192"/>
    </row>
    <row r="22" spans="1:7" hidden="1" outlineLevel="1">
      <c r="A22" s="178"/>
      <c r="B22" s="168"/>
      <c r="C22" s="183"/>
      <c r="D22" s="183"/>
      <c r="E22" s="183"/>
      <c r="F22" s="183"/>
      <c r="G22" s="192"/>
    </row>
    <row r="23" spans="1:7" hidden="1" outlineLevel="1">
      <c r="A23" s="178"/>
      <c r="B23" s="168"/>
      <c r="C23" s="183"/>
      <c r="D23" s="183"/>
      <c r="E23" s="183"/>
      <c r="F23" s="183"/>
      <c r="G23" s="192"/>
    </row>
    <row r="24" spans="1:7" ht="30.75" customHeight="1" collapsed="1">
      <c r="A24" s="178" t="s">
        <v>5</v>
      </c>
      <c r="B24" s="167" t="s">
        <v>191</v>
      </c>
      <c r="C24" s="183">
        <v>17875.473999999998</v>
      </c>
      <c r="D24" s="183">
        <v>0</v>
      </c>
      <c r="E24" s="183">
        <v>0</v>
      </c>
      <c r="F24" s="183">
        <f>E24+D24+C24</f>
        <v>17875.473999999998</v>
      </c>
      <c r="G24" s="192"/>
    </row>
    <row r="25" spans="1:7" ht="20.25" hidden="1" customHeight="1" outlineLevel="1">
      <c r="A25" s="178"/>
      <c r="B25" s="167"/>
      <c r="C25" s="165"/>
      <c r="D25" s="165"/>
      <c r="E25" s="165"/>
      <c r="F25" s="165"/>
      <c r="G25" s="192"/>
    </row>
    <row r="26" spans="1:7" hidden="1" outlineLevel="1">
      <c r="A26" s="178"/>
      <c r="B26" s="168"/>
      <c r="C26" s="165"/>
      <c r="D26" s="165"/>
      <c r="E26" s="165"/>
      <c r="F26" s="165"/>
      <c r="G26" s="192"/>
    </row>
    <row r="27" spans="1:7" hidden="1" outlineLevel="1">
      <c r="A27" s="178"/>
      <c r="B27" s="168"/>
      <c r="C27" s="165"/>
      <c r="D27" s="165"/>
      <c r="E27" s="165"/>
      <c r="F27" s="165"/>
      <c r="G27" s="192"/>
    </row>
    <row r="28" spans="1:7" collapsed="1">
      <c r="A28" s="178" t="s">
        <v>192</v>
      </c>
      <c r="B28" s="167" t="s">
        <v>193</v>
      </c>
      <c r="C28" s="165"/>
      <c r="D28" s="165"/>
      <c r="E28" s="165"/>
      <c r="F28" s="165"/>
      <c r="G28" s="192"/>
    </row>
    <row r="29" spans="1:7">
      <c r="A29" s="178" t="s">
        <v>7</v>
      </c>
      <c r="B29" s="167" t="s">
        <v>194</v>
      </c>
      <c r="C29" s="183">
        <f t="shared" ref="C29:E30" si="3">C30</f>
        <v>19301.6659</v>
      </c>
      <c r="D29" s="183">
        <f t="shared" si="3"/>
        <v>26849.5085</v>
      </c>
      <c r="E29" s="183">
        <f t="shared" si="3"/>
        <v>19565.384999999998</v>
      </c>
      <c r="F29" s="185">
        <f>+C29+D29+E29</f>
        <v>65716.559399999998</v>
      </c>
      <c r="G29" s="192"/>
    </row>
    <row r="30" spans="1:7" ht="31.5">
      <c r="A30" s="178" t="s">
        <v>8</v>
      </c>
      <c r="B30" s="167" t="s">
        <v>195</v>
      </c>
      <c r="C30" s="183">
        <f t="shared" si="3"/>
        <v>19301.6659</v>
      </c>
      <c r="D30" s="183">
        <f t="shared" si="3"/>
        <v>26849.5085</v>
      </c>
      <c r="E30" s="183">
        <f t="shared" si="3"/>
        <v>19565.384999999998</v>
      </c>
      <c r="F30" s="185">
        <f>+C30+D30+E30</f>
        <v>65716.559399999998</v>
      </c>
      <c r="G30" s="192"/>
    </row>
    <row r="31" spans="1:7">
      <c r="A31" s="178" t="s">
        <v>196</v>
      </c>
      <c r="B31" s="168" t="s">
        <v>197</v>
      </c>
      <c r="C31" s="183">
        <v>19301.6659</v>
      </c>
      <c r="D31" s="183">
        <v>26849.5085</v>
      </c>
      <c r="E31" s="183">
        <v>19565.384999999998</v>
      </c>
      <c r="F31" s="185">
        <f>+C31+D31+E31</f>
        <v>65716.559399999998</v>
      </c>
      <c r="G31" s="192"/>
    </row>
    <row r="32" spans="1:7" hidden="1" outlineLevel="1">
      <c r="A32" s="178"/>
      <c r="B32" s="168"/>
      <c r="C32" s="183"/>
      <c r="D32" s="183"/>
      <c r="E32" s="183"/>
      <c r="F32" s="183"/>
      <c r="G32" s="192"/>
    </row>
    <row r="33" spans="1:8" hidden="1" outlineLevel="1">
      <c r="A33" s="178"/>
      <c r="B33" s="168"/>
      <c r="C33" s="183"/>
      <c r="D33" s="183"/>
      <c r="E33" s="183"/>
      <c r="F33" s="183"/>
      <c r="G33" s="192"/>
    </row>
    <row r="34" spans="1:8" collapsed="1">
      <c r="A34" s="178" t="s">
        <v>9</v>
      </c>
      <c r="B34" s="167" t="s">
        <v>198</v>
      </c>
      <c r="C34" s="183"/>
      <c r="D34" s="183"/>
      <c r="E34" s="183"/>
      <c r="F34" s="183"/>
      <c r="G34" s="192"/>
    </row>
    <row r="35" spans="1:8" ht="31.5">
      <c r="A35" s="178" t="s">
        <v>199</v>
      </c>
      <c r="B35" s="167" t="s">
        <v>200</v>
      </c>
      <c r="C35" s="165"/>
      <c r="D35" s="165"/>
      <c r="E35" s="165"/>
      <c r="F35" s="165"/>
      <c r="G35" s="192"/>
    </row>
    <row r="36" spans="1:8">
      <c r="A36" s="178" t="s">
        <v>201</v>
      </c>
      <c r="B36" s="168" t="s">
        <v>197</v>
      </c>
      <c r="C36" s="165"/>
      <c r="D36" s="165"/>
      <c r="E36" s="165"/>
      <c r="F36" s="165"/>
      <c r="G36" s="192"/>
    </row>
    <row r="37" spans="1:8" hidden="1" outlineLevel="1">
      <c r="A37" s="178"/>
      <c r="B37" s="168"/>
      <c r="C37" s="165"/>
      <c r="D37" s="165"/>
      <c r="E37" s="165"/>
      <c r="F37" s="165"/>
      <c r="G37" s="192"/>
    </row>
    <row r="38" spans="1:8" hidden="1" outlineLevel="1">
      <c r="A38" s="178"/>
      <c r="B38" s="168"/>
      <c r="C38" s="165"/>
      <c r="D38" s="165"/>
      <c r="E38" s="165"/>
      <c r="F38" s="165"/>
      <c r="G38" s="192"/>
    </row>
    <row r="39" spans="1:8" collapsed="1">
      <c r="A39" s="178" t="s">
        <v>10</v>
      </c>
      <c r="B39" s="180" t="s">
        <v>202</v>
      </c>
      <c r="C39" s="183">
        <f>(C31+C24)*0.18</f>
        <v>6691.8851819999991</v>
      </c>
      <c r="D39" s="183">
        <f t="shared" ref="D39:E39" si="4">D31*0.18</f>
        <v>4832.9115299999994</v>
      </c>
      <c r="E39" s="183">
        <f t="shared" si="4"/>
        <v>3521.7692999999995</v>
      </c>
      <c r="F39" s="185">
        <f>+C39+D39+E39</f>
        <v>15046.566011999999</v>
      </c>
      <c r="G39" s="192"/>
    </row>
    <row r="40" spans="1:8">
      <c r="A40" s="178" t="s">
        <v>11</v>
      </c>
      <c r="B40" s="180" t="s">
        <v>203</v>
      </c>
      <c r="C40" s="165"/>
      <c r="D40" s="165"/>
      <c r="E40" s="165"/>
      <c r="F40" s="166"/>
      <c r="G40" s="192"/>
    </row>
    <row r="41" spans="1:8" ht="18.75">
      <c r="A41" s="178" t="s">
        <v>204</v>
      </c>
      <c r="B41" s="167" t="s">
        <v>205</v>
      </c>
      <c r="C41" s="165"/>
      <c r="D41" s="165"/>
      <c r="E41" s="165"/>
      <c r="F41" s="165"/>
      <c r="G41" s="193"/>
      <c r="H41" s="169"/>
    </row>
    <row r="42" spans="1:8" ht="18.75">
      <c r="A42" s="178" t="s">
        <v>206</v>
      </c>
      <c r="B42" s="167" t="s">
        <v>207</v>
      </c>
      <c r="C42" s="165"/>
      <c r="D42" s="165"/>
      <c r="E42" s="165"/>
      <c r="F42" s="165"/>
      <c r="G42" s="193"/>
      <c r="H42" s="169"/>
    </row>
    <row r="43" spans="1:8">
      <c r="A43" s="178" t="s">
        <v>208</v>
      </c>
      <c r="B43" s="179" t="s">
        <v>209</v>
      </c>
      <c r="C43" s="165"/>
      <c r="D43" s="165"/>
      <c r="E43" s="165"/>
      <c r="F43" s="165"/>
      <c r="G43" s="192"/>
    </row>
    <row r="44" spans="1:8" outlineLevel="1">
      <c r="A44" s="178" t="s">
        <v>17</v>
      </c>
      <c r="B44" s="180" t="s">
        <v>12</v>
      </c>
      <c r="C44" s="165"/>
      <c r="D44" s="165"/>
      <c r="E44" s="165"/>
      <c r="F44" s="165"/>
      <c r="G44" s="192"/>
    </row>
    <row r="45" spans="1:8" outlineLevel="1">
      <c r="A45" s="178" t="s">
        <v>18</v>
      </c>
      <c r="B45" s="180" t="s">
        <v>13</v>
      </c>
      <c r="C45" s="165"/>
      <c r="D45" s="165"/>
      <c r="E45" s="165"/>
      <c r="F45" s="165"/>
      <c r="G45" s="192"/>
    </row>
    <row r="46" spans="1:8" outlineLevel="1">
      <c r="A46" s="178" t="s">
        <v>19</v>
      </c>
      <c r="B46" s="180" t="s">
        <v>210</v>
      </c>
      <c r="C46" s="165"/>
      <c r="D46" s="165"/>
      <c r="E46" s="165"/>
      <c r="F46" s="165"/>
      <c r="G46" s="192"/>
    </row>
    <row r="47" spans="1:8" outlineLevel="1">
      <c r="A47" s="178" t="s">
        <v>20</v>
      </c>
      <c r="B47" s="180" t="s">
        <v>14</v>
      </c>
      <c r="C47" s="165"/>
      <c r="D47" s="165"/>
      <c r="E47" s="165"/>
      <c r="F47" s="165"/>
      <c r="G47" s="192"/>
    </row>
    <row r="48" spans="1:8" outlineLevel="1">
      <c r="A48" s="178" t="s">
        <v>21</v>
      </c>
      <c r="B48" s="180" t="s">
        <v>15</v>
      </c>
      <c r="C48" s="165"/>
      <c r="D48" s="165"/>
      <c r="E48" s="165"/>
      <c r="F48" s="165"/>
      <c r="G48" s="192"/>
    </row>
    <row r="49" spans="1:43" outlineLevel="1">
      <c r="A49" s="178" t="s">
        <v>211</v>
      </c>
      <c r="B49" s="167" t="s">
        <v>212</v>
      </c>
      <c r="C49" s="165"/>
      <c r="D49" s="165"/>
      <c r="E49" s="165"/>
      <c r="F49" s="165"/>
      <c r="G49" s="192"/>
    </row>
    <row r="50" spans="1:43" ht="33" customHeight="1" outlineLevel="1">
      <c r="A50" s="178" t="s">
        <v>213</v>
      </c>
      <c r="B50" s="168" t="s">
        <v>214</v>
      </c>
      <c r="C50" s="165"/>
      <c r="D50" s="165"/>
      <c r="E50" s="165"/>
      <c r="F50" s="165"/>
      <c r="G50" s="192"/>
    </row>
    <row r="51" spans="1:43" ht="31.5" outlineLevel="1">
      <c r="A51" s="178" t="s">
        <v>215</v>
      </c>
      <c r="B51" s="167" t="s">
        <v>216</v>
      </c>
      <c r="C51" s="165"/>
      <c r="D51" s="165"/>
      <c r="E51" s="165"/>
      <c r="F51" s="165"/>
      <c r="G51" s="192"/>
    </row>
    <row r="52" spans="1:43" ht="47.25" outlineLevel="1">
      <c r="A52" s="178" t="s">
        <v>217</v>
      </c>
      <c r="B52" s="168" t="s">
        <v>218</v>
      </c>
      <c r="C52" s="165"/>
      <c r="D52" s="165"/>
      <c r="E52" s="165"/>
      <c r="F52" s="165"/>
      <c r="G52" s="192"/>
    </row>
    <row r="53" spans="1:43" outlineLevel="1">
      <c r="A53" s="178" t="s">
        <v>22</v>
      </c>
      <c r="B53" s="180" t="s">
        <v>16</v>
      </c>
      <c r="C53" s="165"/>
      <c r="D53" s="165"/>
      <c r="E53" s="165"/>
      <c r="F53" s="165"/>
      <c r="G53" s="192"/>
    </row>
    <row r="54" spans="1:43" outlineLevel="1">
      <c r="A54" s="178" t="s">
        <v>23</v>
      </c>
      <c r="B54" s="180" t="s">
        <v>219</v>
      </c>
      <c r="C54" s="165"/>
      <c r="D54" s="165"/>
      <c r="E54" s="165"/>
      <c r="F54" s="165"/>
      <c r="G54" s="192"/>
    </row>
    <row r="56" spans="1:43" hidden="1" outlineLevel="1">
      <c r="A56" s="226"/>
      <c r="B56" s="226"/>
      <c r="C56" s="226"/>
      <c r="D56" s="226"/>
      <c r="E56" s="226"/>
      <c r="F56" s="226"/>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c r="AM56" s="181"/>
      <c r="AN56" s="181"/>
      <c r="AO56" s="181"/>
      <c r="AP56" s="181"/>
      <c r="AQ56" s="181"/>
    </row>
    <row r="57" spans="1:43" hidden="1" outlineLevel="1">
      <c r="A57" s="226"/>
      <c r="B57" s="226"/>
      <c r="C57" s="226"/>
      <c r="D57" s="226"/>
      <c r="E57" s="226"/>
      <c r="F57" s="226"/>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row>
    <row r="58" spans="1:43" hidden="1" outlineLevel="1">
      <c r="A58" s="238"/>
      <c r="B58" s="238"/>
      <c r="C58" s="238"/>
      <c r="D58" s="238"/>
      <c r="E58" s="238"/>
      <c r="F58" s="238"/>
      <c r="G58" s="182"/>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2"/>
      <c r="AO58" s="182"/>
    </row>
    <row r="59" spans="1:43" hidden="1" outlineLevel="1">
      <c r="A59" s="238"/>
      <c r="B59" s="238"/>
      <c r="C59" s="238"/>
      <c r="D59" s="238"/>
      <c r="E59" s="238"/>
      <c r="F59" s="238"/>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row>
    <row r="60" spans="1:43" hidden="1" outlineLevel="1">
      <c r="A60" s="239"/>
      <c r="B60" s="239"/>
      <c r="C60" s="239"/>
      <c r="D60" s="239"/>
      <c r="E60" s="239"/>
      <c r="F60" s="239"/>
      <c r="G60" s="182"/>
    </row>
    <row r="61" spans="1:43" hidden="1" outlineLevel="1">
      <c r="A61" s="240"/>
      <c r="B61" s="240"/>
      <c r="C61" s="240"/>
      <c r="D61" s="240"/>
      <c r="E61" s="240"/>
      <c r="F61" s="240"/>
    </row>
    <row r="62" spans="1:43" collapsed="1">
      <c r="C62" s="191"/>
      <c r="D62" s="191"/>
      <c r="E62" s="191"/>
      <c r="F62" s="191"/>
      <c r="G62" s="194"/>
    </row>
    <row r="63" spans="1:43">
      <c r="C63" s="191"/>
      <c r="D63" s="191"/>
      <c r="E63" s="191"/>
      <c r="F63" s="191"/>
      <c r="G63" s="194"/>
    </row>
    <row r="64" spans="1:43" hidden="1" outlineLevel="1">
      <c r="C64" s="171"/>
      <c r="D64" s="171"/>
      <c r="E64" s="171"/>
    </row>
    <row r="65" hidden="1" outlineLevel="1"/>
    <row r="66" collapsed="1"/>
  </sheetData>
  <mergeCells count="17">
    <mergeCell ref="A57:F57"/>
    <mergeCell ref="A58:F58"/>
    <mergeCell ref="A59:F59"/>
    <mergeCell ref="A60:F60"/>
    <mergeCell ref="A61:F61"/>
    <mergeCell ref="A56:F56"/>
    <mergeCell ref="A5:F5"/>
    <mergeCell ref="A6:F6"/>
    <mergeCell ref="A7:F7"/>
    <mergeCell ref="A8:F8"/>
    <mergeCell ref="A9:F9"/>
    <mergeCell ref="A10:F10"/>
    <mergeCell ref="A11:F11"/>
    <mergeCell ref="A12:F12"/>
    <mergeCell ref="A14:A15"/>
    <mergeCell ref="B14:B15"/>
    <mergeCell ref="A17:B17"/>
  </mergeCells>
  <printOptions horizontalCentered="1"/>
  <pageMargins left="0.31496062992125984" right="0.31496062992125984" top="0.35433070866141736" bottom="0.35433070866141736" header="0.31496062992125984" footer="0.31496062992125984"/>
  <pageSetup paperSize="9" scale="61" orientation="portrait"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AP86"/>
  <sheetViews>
    <sheetView view="pageBreakPreview" zoomScale="40" zoomScaleNormal="70" zoomScaleSheetLayoutView="40" workbookViewId="0">
      <selection activeCell="A79" sqref="A79:XFD85"/>
    </sheetView>
  </sheetViews>
  <sheetFormatPr defaultRowHeight="15" outlineLevelRow="1"/>
  <cols>
    <col min="1" max="1" width="8.42578125" style="8" bestFit="1" customWidth="1"/>
    <col min="2" max="2" width="104.5703125" style="6" customWidth="1"/>
    <col min="3" max="3" width="17.5703125" style="6" customWidth="1"/>
    <col min="4" max="4" width="10" style="6" bestFit="1" customWidth="1"/>
    <col min="5" max="5" width="13.5703125" style="6" customWidth="1"/>
    <col min="6" max="6" width="13.85546875" style="6" customWidth="1"/>
    <col min="7" max="7" width="12.5703125" style="6" customWidth="1"/>
    <col min="8" max="8" width="12.5703125" style="6" bestFit="1" customWidth="1"/>
    <col min="9" max="11" width="12.85546875" style="6" customWidth="1"/>
    <col min="12" max="13" width="12.5703125" style="6" bestFit="1" customWidth="1"/>
    <col min="14" max="16" width="12.42578125" style="6" customWidth="1"/>
    <col min="17" max="17" width="12.5703125" style="6" bestFit="1" customWidth="1"/>
    <col min="18" max="18" width="12.5703125" style="6" customWidth="1"/>
    <col min="19" max="19" width="18.42578125" style="6" customWidth="1"/>
    <col min="20" max="20" width="14.42578125" style="6" customWidth="1"/>
    <col min="21" max="21" width="15.42578125" style="6" customWidth="1"/>
    <col min="22" max="23" width="14.7109375" style="6" bestFit="1" customWidth="1"/>
    <col min="24" max="24" width="14.7109375" style="6" customWidth="1"/>
    <col min="25" max="25" width="10" style="6" bestFit="1" customWidth="1"/>
    <col min="26" max="26" width="12.5703125" style="6" bestFit="1" customWidth="1"/>
    <col min="27" max="29" width="14.7109375" style="6" bestFit="1" customWidth="1"/>
    <col min="30" max="30" width="10" style="6" bestFit="1" customWidth="1"/>
    <col min="31" max="31" width="12.5703125" style="6" bestFit="1" customWidth="1"/>
    <col min="32" max="32" width="11" style="6" bestFit="1" customWidth="1"/>
    <col min="33" max="33" width="14.7109375" style="6" bestFit="1" customWidth="1"/>
    <col min="34" max="34" width="14.7109375" style="6" customWidth="1"/>
    <col min="35" max="35" width="10" style="6" bestFit="1" customWidth="1"/>
    <col min="36" max="36" width="12.5703125" style="6" bestFit="1" customWidth="1"/>
    <col min="37" max="37" width="14.7109375" style="6" bestFit="1" customWidth="1"/>
    <col min="38" max="38" width="10.85546875" style="6" bestFit="1" customWidth="1"/>
    <col min="39" max="39" width="14.7109375" style="6" bestFit="1" customWidth="1"/>
    <col min="40" max="246" width="9.140625" style="6"/>
    <col min="247" max="247" width="4.85546875" style="6" customWidth="1"/>
    <col min="248" max="248" width="26.5703125" style="6" customWidth="1"/>
    <col min="249" max="249" width="11.28515625" style="6" bestFit="1" customWidth="1"/>
    <col min="250" max="250" width="80.5703125" style="6" customWidth="1"/>
    <col min="251" max="251" width="18" style="6" customWidth="1"/>
    <col min="252" max="252" width="19.42578125" style="6" customWidth="1"/>
    <col min="253" max="253" width="16.140625" style="6" bestFit="1" customWidth="1"/>
    <col min="254" max="254" width="18.28515625" style="6" customWidth="1"/>
    <col min="255" max="255" width="17.85546875" style="6" customWidth="1"/>
    <col min="256" max="256" width="16.140625" style="6" bestFit="1" customWidth="1"/>
    <col min="257" max="257" width="17.5703125" style="6" customWidth="1"/>
    <col min="258" max="258" width="19.28515625" style="6" customWidth="1"/>
    <col min="259" max="259" width="16.140625" style="6" bestFit="1" customWidth="1"/>
    <col min="260" max="260" width="18.5703125" style="6" customWidth="1"/>
    <col min="261" max="261" width="16.140625" style="6" customWidth="1"/>
    <col min="262" max="262" width="18.42578125" style="6" bestFit="1" customWidth="1"/>
    <col min="263" max="263" width="25.28515625" style="6" bestFit="1" customWidth="1"/>
    <col min="264" max="502" width="9.140625" style="6"/>
    <col min="503" max="503" width="4.85546875" style="6" customWidth="1"/>
    <col min="504" max="504" width="26.5703125" style="6" customWidth="1"/>
    <col min="505" max="505" width="11.28515625" style="6" bestFit="1" customWidth="1"/>
    <col min="506" max="506" width="80.5703125" style="6" customWidth="1"/>
    <col min="507" max="507" width="18" style="6" customWidth="1"/>
    <col min="508" max="508" width="19.42578125" style="6" customWidth="1"/>
    <col min="509" max="509" width="16.140625" style="6" bestFit="1" customWidth="1"/>
    <col min="510" max="510" width="18.28515625" style="6" customWidth="1"/>
    <col min="511" max="511" width="17.85546875" style="6" customWidth="1"/>
    <col min="512" max="512" width="16.140625" style="6" bestFit="1" customWidth="1"/>
    <col min="513" max="513" width="17.5703125" style="6" customWidth="1"/>
    <col min="514" max="514" width="19.28515625" style="6" customWidth="1"/>
    <col min="515" max="515" width="16.140625" style="6" bestFit="1" customWidth="1"/>
    <col min="516" max="516" width="18.5703125" style="6" customWidth="1"/>
    <col min="517" max="517" width="16.140625" style="6" customWidth="1"/>
    <col min="518" max="518" width="18.42578125" style="6" bestFit="1" customWidth="1"/>
    <col min="519" max="519" width="25.28515625" style="6" bestFit="1" customWidth="1"/>
    <col min="520" max="758" width="9.140625" style="6"/>
    <col min="759" max="759" width="4.85546875" style="6" customWidth="1"/>
    <col min="760" max="760" width="26.5703125" style="6" customWidth="1"/>
    <col min="761" max="761" width="11.28515625" style="6" bestFit="1" customWidth="1"/>
    <col min="762" max="762" width="80.5703125" style="6" customWidth="1"/>
    <col min="763" max="763" width="18" style="6" customWidth="1"/>
    <col min="764" max="764" width="19.42578125" style="6" customWidth="1"/>
    <col min="765" max="765" width="16.140625" style="6" bestFit="1" customWidth="1"/>
    <col min="766" max="766" width="18.28515625" style="6" customWidth="1"/>
    <col min="767" max="767" width="17.85546875" style="6" customWidth="1"/>
    <col min="768" max="768" width="16.140625" style="6" bestFit="1" customWidth="1"/>
    <col min="769" max="769" width="17.5703125" style="6" customWidth="1"/>
    <col min="770" max="770" width="19.28515625" style="6" customWidth="1"/>
    <col min="771" max="771" width="16.140625" style="6" bestFit="1" customWidth="1"/>
    <col min="772" max="772" width="18.5703125" style="6" customWidth="1"/>
    <col min="773" max="773" width="16.140625" style="6" customWidth="1"/>
    <col min="774" max="774" width="18.42578125" style="6" bestFit="1" customWidth="1"/>
    <col min="775" max="775" width="25.28515625" style="6" bestFit="1" customWidth="1"/>
    <col min="776" max="1014" width="9.140625" style="6"/>
    <col min="1015" max="1015" width="4.85546875" style="6" customWidth="1"/>
    <col min="1016" max="1016" width="26.5703125" style="6" customWidth="1"/>
    <col min="1017" max="1017" width="11.28515625" style="6" bestFit="1" customWidth="1"/>
    <col min="1018" max="1018" width="80.5703125" style="6" customWidth="1"/>
    <col min="1019" max="1019" width="18" style="6" customWidth="1"/>
    <col min="1020" max="1020" width="19.42578125" style="6" customWidth="1"/>
    <col min="1021" max="1021" width="16.140625" style="6" bestFit="1" customWidth="1"/>
    <col min="1022" max="1022" width="18.28515625" style="6" customWidth="1"/>
    <col min="1023" max="1023" width="17.85546875" style="6" customWidth="1"/>
    <col min="1024" max="1024" width="16.140625" style="6" bestFit="1" customWidth="1"/>
    <col min="1025" max="1025" width="17.5703125" style="6" customWidth="1"/>
    <col min="1026" max="1026" width="19.28515625" style="6" customWidth="1"/>
    <col min="1027" max="1027" width="16.140625" style="6" bestFit="1" customWidth="1"/>
    <col min="1028" max="1028" width="18.5703125" style="6" customWidth="1"/>
    <col min="1029" max="1029" width="16.140625" style="6" customWidth="1"/>
    <col min="1030" max="1030" width="18.42578125" style="6" bestFit="1" customWidth="1"/>
    <col min="1031" max="1031" width="25.28515625" style="6" bestFit="1" customWidth="1"/>
    <col min="1032" max="1270" width="9.140625" style="6"/>
    <col min="1271" max="1271" width="4.85546875" style="6" customWidth="1"/>
    <col min="1272" max="1272" width="26.5703125" style="6" customWidth="1"/>
    <col min="1273" max="1273" width="11.28515625" style="6" bestFit="1" customWidth="1"/>
    <col min="1274" max="1274" width="80.5703125" style="6" customWidth="1"/>
    <col min="1275" max="1275" width="18" style="6" customWidth="1"/>
    <col min="1276" max="1276" width="19.42578125" style="6" customWidth="1"/>
    <col min="1277" max="1277" width="16.140625" style="6" bestFit="1" customWidth="1"/>
    <col min="1278" max="1278" width="18.28515625" style="6" customWidth="1"/>
    <col min="1279" max="1279" width="17.85546875" style="6" customWidth="1"/>
    <col min="1280" max="1280" width="16.140625" style="6" bestFit="1" customWidth="1"/>
    <col min="1281" max="1281" width="17.5703125" style="6" customWidth="1"/>
    <col min="1282" max="1282" width="19.28515625" style="6" customWidth="1"/>
    <col min="1283" max="1283" width="16.140625" style="6" bestFit="1" customWidth="1"/>
    <col min="1284" max="1284" width="18.5703125" style="6" customWidth="1"/>
    <col min="1285" max="1285" width="16.140625" style="6" customWidth="1"/>
    <col min="1286" max="1286" width="18.42578125" style="6" bestFit="1" customWidth="1"/>
    <col min="1287" max="1287" width="25.28515625" style="6" bestFit="1" customWidth="1"/>
    <col min="1288" max="1526" width="9.140625" style="6"/>
    <col min="1527" max="1527" width="4.85546875" style="6" customWidth="1"/>
    <col min="1528" max="1528" width="26.5703125" style="6" customWidth="1"/>
    <col min="1529" max="1529" width="11.28515625" style="6" bestFit="1" customWidth="1"/>
    <col min="1530" max="1530" width="80.5703125" style="6" customWidth="1"/>
    <col min="1531" max="1531" width="18" style="6" customWidth="1"/>
    <col min="1532" max="1532" width="19.42578125" style="6" customWidth="1"/>
    <col min="1533" max="1533" width="16.140625" style="6" bestFit="1" customWidth="1"/>
    <col min="1534" max="1534" width="18.28515625" style="6" customWidth="1"/>
    <col min="1535" max="1535" width="17.85546875" style="6" customWidth="1"/>
    <col min="1536" max="1536" width="16.140625" style="6" bestFit="1" customWidth="1"/>
    <col min="1537" max="1537" width="17.5703125" style="6" customWidth="1"/>
    <col min="1538" max="1538" width="19.28515625" style="6" customWidth="1"/>
    <col min="1539" max="1539" width="16.140625" style="6" bestFit="1" customWidth="1"/>
    <col min="1540" max="1540" width="18.5703125" style="6" customWidth="1"/>
    <col min="1541" max="1541" width="16.140625" style="6" customWidth="1"/>
    <col min="1542" max="1542" width="18.42578125" style="6" bestFit="1" customWidth="1"/>
    <col min="1543" max="1543" width="25.28515625" style="6" bestFit="1" customWidth="1"/>
    <col min="1544" max="1782" width="9.140625" style="6"/>
    <col min="1783" max="1783" width="4.85546875" style="6" customWidth="1"/>
    <col min="1784" max="1784" width="26.5703125" style="6" customWidth="1"/>
    <col min="1785" max="1785" width="11.28515625" style="6" bestFit="1" customWidth="1"/>
    <col min="1786" max="1786" width="80.5703125" style="6" customWidth="1"/>
    <col min="1787" max="1787" width="18" style="6" customWidth="1"/>
    <col min="1788" max="1788" width="19.42578125" style="6" customWidth="1"/>
    <col min="1789" max="1789" width="16.140625" style="6" bestFit="1" customWidth="1"/>
    <col min="1790" max="1790" width="18.28515625" style="6" customWidth="1"/>
    <col min="1791" max="1791" width="17.85546875" style="6" customWidth="1"/>
    <col min="1792" max="1792" width="16.140625" style="6" bestFit="1" customWidth="1"/>
    <col min="1793" max="1793" width="17.5703125" style="6" customWidth="1"/>
    <col min="1794" max="1794" width="19.28515625" style="6" customWidth="1"/>
    <col min="1795" max="1795" width="16.140625" style="6" bestFit="1" customWidth="1"/>
    <col min="1796" max="1796" width="18.5703125" style="6" customWidth="1"/>
    <col min="1797" max="1797" width="16.140625" style="6" customWidth="1"/>
    <col min="1798" max="1798" width="18.42578125" style="6" bestFit="1" customWidth="1"/>
    <col min="1799" max="1799" width="25.28515625" style="6" bestFit="1" customWidth="1"/>
    <col min="1800" max="2038" width="9.140625" style="6"/>
    <col min="2039" max="2039" width="4.85546875" style="6" customWidth="1"/>
    <col min="2040" max="2040" width="26.5703125" style="6" customWidth="1"/>
    <col min="2041" max="2041" width="11.28515625" style="6" bestFit="1" customWidth="1"/>
    <col min="2042" max="2042" width="80.5703125" style="6" customWidth="1"/>
    <col min="2043" max="2043" width="18" style="6" customWidth="1"/>
    <col min="2044" max="2044" width="19.42578125" style="6" customWidth="1"/>
    <col min="2045" max="2045" width="16.140625" style="6" bestFit="1" customWidth="1"/>
    <col min="2046" max="2046" width="18.28515625" style="6" customWidth="1"/>
    <col min="2047" max="2047" width="17.85546875" style="6" customWidth="1"/>
    <col min="2048" max="2048" width="16.140625" style="6" bestFit="1" customWidth="1"/>
    <col min="2049" max="2049" width="17.5703125" style="6" customWidth="1"/>
    <col min="2050" max="2050" width="19.28515625" style="6" customWidth="1"/>
    <col min="2051" max="2051" width="16.140625" style="6" bestFit="1" customWidth="1"/>
    <col min="2052" max="2052" width="18.5703125" style="6" customWidth="1"/>
    <col min="2053" max="2053" width="16.140625" style="6" customWidth="1"/>
    <col min="2054" max="2054" width="18.42578125" style="6" bestFit="1" customWidth="1"/>
    <col min="2055" max="2055" width="25.28515625" style="6" bestFit="1" customWidth="1"/>
    <col min="2056" max="2294" width="9.140625" style="6"/>
    <col min="2295" max="2295" width="4.85546875" style="6" customWidth="1"/>
    <col min="2296" max="2296" width="26.5703125" style="6" customWidth="1"/>
    <col min="2297" max="2297" width="11.28515625" style="6" bestFit="1" customWidth="1"/>
    <col min="2298" max="2298" width="80.5703125" style="6" customWidth="1"/>
    <col min="2299" max="2299" width="18" style="6" customWidth="1"/>
    <col min="2300" max="2300" width="19.42578125" style="6" customWidth="1"/>
    <col min="2301" max="2301" width="16.140625" style="6" bestFit="1" customWidth="1"/>
    <col min="2302" max="2302" width="18.28515625" style="6" customWidth="1"/>
    <col min="2303" max="2303" width="17.85546875" style="6" customWidth="1"/>
    <col min="2304" max="2304" width="16.140625" style="6" bestFit="1" customWidth="1"/>
    <col min="2305" max="2305" width="17.5703125" style="6" customWidth="1"/>
    <col min="2306" max="2306" width="19.28515625" style="6" customWidth="1"/>
    <col min="2307" max="2307" width="16.140625" style="6" bestFit="1" customWidth="1"/>
    <col min="2308" max="2308" width="18.5703125" style="6" customWidth="1"/>
    <col min="2309" max="2309" width="16.140625" style="6" customWidth="1"/>
    <col min="2310" max="2310" width="18.42578125" style="6" bestFit="1" customWidth="1"/>
    <col min="2311" max="2311" width="25.28515625" style="6" bestFit="1" customWidth="1"/>
    <col min="2312" max="2550" width="9.140625" style="6"/>
    <col min="2551" max="2551" width="4.85546875" style="6" customWidth="1"/>
    <col min="2552" max="2552" width="26.5703125" style="6" customWidth="1"/>
    <col min="2553" max="2553" width="11.28515625" style="6" bestFit="1" customWidth="1"/>
    <col min="2554" max="2554" width="80.5703125" style="6" customWidth="1"/>
    <col min="2555" max="2555" width="18" style="6" customWidth="1"/>
    <col min="2556" max="2556" width="19.42578125" style="6" customWidth="1"/>
    <col min="2557" max="2557" width="16.140625" style="6" bestFit="1" customWidth="1"/>
    <col min="2558" max="2558" width="18.28515625" style="6" customWidth="1"/>
    <col min="2559" max="2559" width="17.85546875" style="6" customWidth="1"/>
    <col min="2560" max="2560" width="16.140625" style="6" bestFit="1" customWidth="1"/>
    <col min="2561" max="2561" width="17.5703125" style="6" customWidth="1"/>
    <col min="2562" max="2562" width="19.28515625" style="6" customWidth="1"/>
    <col min="2563" max="2563" width="16.140625" style="6" bestFit="1" customWidth="1"/>
    <col min="2564" max="2564" width="18.5703125" style="6" customWidth="1"/>
    <col min="2565" max="2565" width="16.140625" style="6" customWidth="1"/>
    <col min="2566" max="2566" width="18.42578125" style="6" bestFit="1" customWidth="1"/>
    <col min="2567" max="2567" width="25.28515625" style="6" bestFit="1" customWidth="1"/>
    <col min="2568" max="2806" width="9.140625" style="6"/>
    <col min="2807" max="2807" width="4.85546875" style="6" customWidth="1"/>
    <col min="2808" max="2808" width="26.5703125" style="6" customWidth="1"/>
    <col min="2809" max="2809" width="11.28515625" style="6" bestFit="1" customWidth="1"/>
    <col min="2810" max="2810" width="80.5703125" style="6" customWidth="1"/>
    <col min="2811" max="2811" width="18" style="6" customWidth="1"/>
    <col min="2812" max="2812" width="19.42578125" style="6" customWidth="1"/>
    <col min="2813" max="2813" width="16.140625" style="6" bestFit="1" customWidth="1"/>
    <col min="2814" max="2814" width="18.28515625" style="6" customWidth="1"/>
    <col min="2815" max="2815" width="17.85546875" style="6" customWidth="1"/>
    <col min="2816" max="2816" width="16.140625" style="6" bestFit="1" customWidth="1"/>
    <col min="2817" max="2817" width="17.5703125" style="6" customWidth="1"/>
    <col min="2818" max="2818" width="19.28515625" style="6" customWidth="1"/>
    <col min="2819" max="2819" width="16.140625" style="6" bestFit="1" customWidth="1"/>
    <col min="2820" max="2820" width="18.5703125" style="6" customWidth="1"/>
    <col min="2821" max="2821" width="16.140625" style="6" customWidth="1"/>
    <col min="2822" max="2822" width="18.42578125" style="6" bestFit="1" customWidth="1"/>
    <col min="2823" max="2823" width="25.28515625" style="6" bestFit="1" customWidth="1"/>
    <col min="2824" max="3062" width="9.140625" style="6"/>
    <col min="3063" max="3063" width="4.85546875" style="6" customWidth="1"/>
    <col min="3064" max="3064" width="26.5703125" style="6" customWidth="1"/>
    <col min="3065" max="3065" width="11.28515625" style="6" bestFit="1" customWidth="1"/>
    <col min="3066" max="3066" width="80.5703125" style="6" customWidth="1"/>
    <col min="3067" max="3067" width="18" style="6" customWidth="1"/>
    <col min="3068" max="3068" width="19.42578125" style="6" customWidth="1"/>
    <col min="3069" max="3069" width="16.140625" style="6" bestFit="1" customWidth="1"/>
    <col min="3070" max="3070" width="18.28515625" style="6" customWidth="1"/>
    <col min="3071" max="3071" width="17.85546875" style="6" customWidth="1"/>
    <col min="3072" max="3072" width="16.140625" style="6" bestFit="1" customWidth="1"/>
    <col min="3073" max="3073" width="17.5703125" style="6" customWidth="1"/>
    <col min="3074" max="3074" width="19.28515625" style="6" customWidth="1"/>
    <col min="3075" max="3075" width="16.140625" style="6" bestFit="1" customWidth="1"/>
    <col min="3076" max="3076" width="18.5703125" style="6" customWidth="1"/>
    <col min="3077" max="3077" width="16.140625" style="6" customWidth="1"/>
    <col min="3078" max="3078" width="18.42578125" style="6" bestFit="1" customWidth="1"/>
    <col min="3079" max="3079" width="25.28515625" style="6" bestFit="1" customWidth="1"/>
    <col min="3080" max="3318" width="9.140625" style="6"/>
    <col min="3319" max="3319" width="4.85546875" style="6" customWidth="1"/>
    <col min="3320" max="3320" width="26.5703125" style="6" customWidth="1"/>
    <col min="3321" max="3321" width="11.28515625" style="6" bestFit="1" customWidth="1"/>
    <col min="3322" max="3322" width="80.5703125" style="6" customWidth="1"/>
    <col min="3323" max="3323" width="18" style="6" customWidth="1"/>
    <col min="3324" max="3324" width="19.42578125" style="6" customWidth="1"/>
    <col min="3325" max="3325" width="16.140625" style="6" bestFit="1" customWidth="1"/>
    <col min="3326" max="3326" width="18.28515625" style="6" customWidth="1"/>
    <col min="3327" max="3327" width="17.85546875" style="6" customWidth="1"/>
    <col min="3328" max="3328" width="16.140625" style="6" bestFit="1" customWidth="1"/>
    <col min="3329" max="3329" width="17.5703125" style="6" customWidth="1"/>
    <col min="3330" max="3330" width="19.28515625" style="6" customWidth="1"/>
    <col min="3331" max="3331" width="16.140625" style="6" bestFit="1" customWidth="1"/>
    <col min="3332" max="3332" width="18.5703125" style="6" customWidth="1"/>
    <col min="3333" max="3333" width="16.140625" style="6" customWidth="1"/>
    <col min="3334" max="3334" width="18.42578125" style="6" bestFit="1" customWidth="1"/>
    <col min="3335" max="3335" width="25.28515625" style="6" bestFit="1" customWidth="1"/>
    <col min="3336" max="3574" width="9.140625" style="6"/>
    <col min="3575" max="3575" width="4.85546875" style="6" customWidth="1"/>
    <col min="3576" max="3576" width="26.5703125" style="6" customWidth="1"/>
    <col min="3577" max="3577" width="11.28515625" style="6" bestFit="1" customWidth="1"/>
    <col min="3578" max="3578" width="80.5703125" style="6" customWidth="1"/>
    <col min="3579" max="3579" width="18" style="6" customWidth="1"/>
    <col min="3580" max="3580" width="19.42578125" style="6" customWidth="1"/>
    <col min="3581" max="3581" width="16.140625" style="6" bestFit="1" customWidth="1"/>
    <col min="3582" max="3582" width="18.28515625" style="6" customWidth="1"/>
    <col min="3583" max="3583" width="17.85546875" style="6" customWidth="1"/>
    <col min="3584" max="3584" width="16.140625" style="6" bestFit="1" customWidth="1"/>
    <col min="3585" max="3585" width="17.5703125" style="6" customWidth="1"/>
    <col min="3586" max="3586" width="19.28515625" style="6" customWidth="1"/>
    <col min="3587" max="3587" width="16.140625" style="6" bestFit="1" customWidth="1"/>
    <col min="3588" max="3588" width="18.5703125" style="6" customWidth="1"/>
    <col min="3589" max="3589" width="16.140625" style="6" customWidth="1"/>
    <col min="3590" max="3590" width="18.42578125" style="6" bestFit="1" customWidth="1"/>
    <col min="3591" max="3591" width="25.28515625" style="6" bestFit="1" customWidth="1"/>
    <col min="3592" max="3830" width="9.140625" style="6"/>
    <col min="3831" max="3831" width="4.85546875" style="6" customWidth="1"/>
    <col min="3832" max="3832" width="26.5703125" style="6" customWidth="1"/>
    <col min="3833" max="3833" width="11.28515625" style="6" bestFit="1" customWidth="1"/>
    <col min="3834" max="3834" width="80.5703125" style="6" customWidth="1"/>
    <col min="3835" max="3835" width="18" style="6" customWidth="1"/>
    <col min="3836" max="3836" width="19.42578125" style="6" customWidth="1"/>
    <col min="3837" max="3837" width="16.140625" style="6" bestFit="1" customWidth="1"/>
    <col min="3838" max="3838" width="18.28515625" style="6" customWidth="1"/>
    <col min="3839" max="3839" width="17.85546875" style="6" customWidth="1"/>
    <col min="3840" max="3840" width="16.140625" style="6" bestFit="1" customWidth="1"/>
    <col min="3841" max="3841" width="17.5703125" style="6" customWidth="1"/>
    <col min="3842" max="3842" width="19.28515625" style="6" customWidth="1"/>
    <col min="3843" max="3843" width="16.140625" style="6" bestFit="1" customWidth="1"/>
    <col min="3844" max="3844" width="18.5703125" style="6" customWidth="1"/>
    <col min="3845" max="3845" width="16.140625" style="6" customWidth="1"/>
    <col min="3846" max="3846" width="18.42578125" style="6" bestFit="1" customWidth="1"/>
    <col min="3847" max="3847" width="25.28515625" style="6" bestFit="1" customWidth="1"/>
    <col min="3848" max="4086" width="9.140625" style="6"/>
    <col min="4087" max="4087" width="4.85546875" style="6" customWidth="1"/>
    <col min="4088" max="4088" width="26.5703125" style="6" customWidth="1"/>
    <col min="4089" max="4089" width="11.28515625" style="6" bestFit="1" customWidth="1"/>
    <col min="4090" max="4090" width="80.5703125" style="6" customWidth="1"/>
    <col min="4091" max="4091" width="18" style="6" customWidth="1"/>
    <col min="4092" max="4092" width="19.42578125" style="6" customWidth="1"/>
    <col min="4093" max="4093" width="16.140625" style="6" bestFit="1" customWidth="1"/>
    <col min="4094" max="4094" width="18.28515625" style="6" customWidth="1"/>
    <col min="4095" max="4095" width="17.85546875" style="6" customWidth="1"/>
    <col min="4096" max="4096" width="16.140625" style="6" bestFit="1" customWidth="1"/>
    <col min="4097" max="4097" width="17.5703125" style="6" customWidth="1"/>
    <col min="4098" max="4098" width="19.28515625" style="6" customWidth="1"/>
    <col min="4099" max="4099" width="16.140625" style="6" bestFit="1" customWidth="1"/>
    <col min="4100" max="4100" width="18.5703125" style="6" customWidth="1"/>
    <col min="4101" max="4101" width="16.140625" style="6" customWidth="1"/>
    <col min="4102" max="4102" width="18.42578125" style="6" bestFit="1" customWidth="1"/>
    <col min="4103" max="4103" width="25.28515625" style="6" bestFit="1" customWidth="1"/>
    <col min="4104" max="4342" width="9.140625" style="6"/>
    <col min="4343" max="4343" width="4.85546875" style="6" customWidth="1"/>
    <col min="4344" max="4344" width="26.5703125" style="6" customWidth="1"/>
    <col min="4345" max="4345" width="11.28515625" style="6" bestFit="1" customWidth="1"/>
    <col min="4346" max="4346" width="80.5703125" style="6" customWidth="1"/>
    <col min="4347" max="4347" width="18" style="6" customWidth="1"/>
    <col min="4348" max="4348" width="19.42578125" style="6" customWidth="1"/>
    <col min="4349" max="4349" width="16.140625" style="6" bestFit="1" customWidth="1"/>
    <col min="4350" max="4350" width="18.28515625" style="6" customWidth="1"/>
    <col min="4351" max="4351" width="17.85546875" style="6" customWidth="1"/>
    <col min="4352" max="4352" width="16.140625" style="6" bestFit="1" customWidth="1"/>
    <col min="4353" max="4353" width="17.5703125" style="6" customWidth="1"/>
    <col min="4354" max="4354" width="19.28515625" style="6" customWidth="1"/>
    <col min="4355" max="4355" width="16.140625" style="6" bestFit="1" customWidth="1"/>
    <col min="4356" max="4356" width="18.5703125" style="6" customWidth="1"/>
    <col min="4357" max="4357" width="16.140625" style="6" customWidth="1"/>
    <col min="4358" max="4358" width="18.42578125" style="6" bestFit="1" customWidth="1"/>
    <col min="4359" max="4359" width="25.28515625" style="6" bestFit="1" customWidth="1"/>
    <col min="4360" max="4598" width="9.140625" style="6"/>
    <col min="4599" max="4599" width="4.85546875" style="6" customWidth="1"/>
    <col min="4600" max="4600" width="26.5703125" style="6" customWidth="1"/>
    <col min="4601" max="4601" width="11.28515625" style="6" bestFit="1" customWidth="1"/>
    <col min="4602" max="4602" width="80.5703125" style="6" customWidth="1"/>
    <col min="4603" max="4603" width="18" style="6" customWidth="1"/>
    <col min="4604" max="4604" width="19.42578125" style="6" customWidth="1"/>
    <col min="4605" max="4605" width="16.140625" style="6" bestFit="1" customWidth="1"/>
    <col min="4606" max="4606" width="18.28515625" style="6" customWidth="1"/>
    <col min="4607" max="4607" width="17.85546875" style="6" customWidth="1"/>
    <col min="4608" max="4608" width="16.140625" style="6" bestFit="1" customWidth="1"/>
    <col min="4609" max="4609" width="17.5703125" style="6" customWidth="1"/>
    <col min="4610" max="4610" width="19.28515625" style="6" customWidth="1"/>
    <col min="4611" max="4611" width="16.140625" style="6" bestFit="1" customWidth="1"/>
    <col min="4612" max="4612" width="18.5703125" style="6" customWidth="1"/>
    <col min="4613" max="4613" width="16.140625" style="6" customWidth="1"/>
    <col min="4614" max="4614" width="18.42578125" style="6" bestFit="1" customWidth="1"/>
    <col min="4615" max="4615" width="25.28515625" style="6" bestFit="1" customWidth="1"/>
    <col min="4616" max="4854" width="9.140625" style="6"/>
    <col min="4855" max="4855" width="4.85546875" style="6" customWidth="1"/>
    <col min="4856" max="4856" width="26.5703125" style="6" customWidth="1"/>
    <col min="4857" max="4857" width="11.28515625" style="6" bestFit="1" customWidth="1"/>
    <col min="4858" max="4858" width="80.5703125" style="6" customWidth="1"/>
    <col min="4859" max="4859" width="18" style="6" customWidth="1"/>
    <col min="4860" max="4860" width="19.42578125" style="6" customWidth="1"/>
    <col min="4861" max="4861" width="16.140625" style="6" bestFit="1" customWidth="1"/>
    <col min="4862" max="4862" width="18.28515625" style="6" customWidth="1"/>
    <col min="4863" max="4863" width="17.85546875" style="6" customWidth="1"/>
    <col min="4864" max="4864" width="16.140625" style="6" bestFit="1" customWidth="1"/>
    <col min="4865" max="4865" width="17.5703125" style="6" customWidth="1"/>
    <col min="4866" max="4866" width="19.28515625" style="6" customWidth="1"/>
    <col min="4867" max="4867" width="16.140625" style="6" bestFit="1" customWidth="1"/>
    <col min="4868" max="4868" width="18.5703125" style="6" customWidth="1"/>
    <col min="4869" max="4869" width="16.140625" style="6" customWidth="1"/>
    <col min="4870" max="4870" width="18.42578125" style="6" bestFit="1" customWidth="1"/>
    <col min="4871" max="4871" width="25.28515625" style="6" bestFit="1" customWidth="1"/>
    <col min="4872" max="5110" width="9.140625" style="6"/>
    <col min="5111" max="5111" width="4.85546875" style="6" customWidth="1"/>
    <col min="5112" max="5112" width="26.5703125" style="6" customWidth="1"/>
    <col min="5113" max="5113" width="11.28515625" style="6" bestFit="1" customWidth="1"/>
    <col min="5114" max="5114" width="80.5703125" style="6" customWidth="1"/>
    <col min="5115" max="5115" width="18" style="6" customWidth="1"/>
    <col min="5116" max="5116" width="19.42578125" style="6" customWidth="1"/>
    <col min="5117" max="5117" width="16.140625" style="6" bestFit="1" customWidth="1"/>
    <col min="5118" max="5118" width="18.28515625" style="6" customWidth="1"/>
    <col min="5119" max="5119" width="17.85546875" style="6" customWidth="1"/>
    <col min="5120" max="5120" width="16.140625" style="6" bestFit="1" customWidth="1"/>
    <col min="5121" max="5121" width="17.5703125" style="6" customWidth="1"/>
    <col min="5122" max="5122" width="19.28515625" style="6" customWidth="1"/>
    <col min="5123" max="5123" width="16.140625" style="6" bestFit="1" customWidth="1"/>
    <col min="5124" max="5124" width="18.5703125" style="6" customWidth="1"/>
    <col min="5125" max="5125" width="16.140625" style="6" customWidth="1"/>
    <col min="5126" max="5126" width="18.42578125" style="6" bestFit="1" customWidth="1"/>
    <col min="5127" max="5127" width="25.28515625" style="6" bestFit="1" customWidth="1"/>
    <col min="5128" max="5366" width="9.140625" style="6"/>
    <col min="5367" max="5367" width="4.85546875" style="6" customWidth="1"/>
    <col min="5368" max="5368" width="26.5703125" style="6" customWidth="1"/>
    <col min="5369" max="5369" width="11.28515625" style="6" bestFit="1" customWidth="1"/>
    <col min="5370" max="5370" width="80.5703125" style="6" customWidth="1"/>
    <col min="5371" max="5371" width="18" style="6" customWidth="1"/>
    <col min="5372" max="5372" width="19.42578125" style="6" customWidth="1"/>
    <col min="5373" max="5373" width="16.140625" style="6" bestFit="1" customWidth="1"/>
    <col min="5374" max="5374" width="18.28515625" style="6" customWidth="1"/>
    <col min="5375" max="5375" width="17.85546875" style="6" customWidth="1"/>
    <col min="5376" max="5376" width="16.140625" style="6" bestFit="1" customWidth="1"/>
    <col min="5377" max="5377" width="17.5703125" style="6" customWidth="1"/>
    <col min="5378" max="5378" width="19.28515625" style="6" customWidth="1"/>
    <col min="5379" max="5379" width="16.140625" style="6" bestFit="1" customWidth="1"/>
    <col min="5380" max="5380" width="18.5703125" style="6" customWidth="1"/>
    <col min="5381" max="5381" width="16.140625" style="6" customWidth="1"/>
    <col min="5382" max="5382" width="18.42578125" style="6" bestFit="1" customWidth="1"/>
    <col min="5383" max="5383" width="25.28515625" style="6" bestFit="1" customWidth="1"/>
    <col min="5384" max="5622" width="9.140625" style="6"/>
    <col min="5623" max="5623" width="4.85546875" style="6" customWidth="1"/>
    <col min="5624" max="5624" width="26.5703125" style="6" customWidth="1"/>
    <col min="5625" max="5625" width="11.28515625" style="6" bestFit="1" customWidth="1"/>
    <col min="5626" max="5626" width="80.5703125" style="6" customWidth="1"/>
    <col min="5627" max="5627" width="18" style="6" customWidth="1"/>
    <col min="5628" max="5628" width="19.42578125" style="6" customWidth="1"/>
    <col min="5629" max="5629" width="16.140625" style="6" bestFit="1" customWidth="1"/>
    <col min="5630" max="5630" width="18.28515625" style="6" customWidth="1"/>
    <col min="5631" max="5631" width="17.85546875" style="6" customWidth="1"/>
    <col min="5632" max="5632" width="16.140625" style="6" bestFit="1" customWidth="1"/>
    <col min="5633" max="5633" width="17.5703125" style="6" customWidth="1"/>
    <col min="5634" max="5634" width="19.28515625" style="6" customWidth="1"/>
    <col min="5635" max="5635" width="16.140625" style="6" bestFit="1" customWidth="1"/>
    <col min="5636" max="5636" width="18.5703125" style="6" customWidth="1"/>
    <col min="5637" max="5637" width="16.140625" style="6" customWidth="1"/>
    <col min="5638" max="5638" width="18.42578125" style="6" bestFit="1" customWidth="1"/>
    <col min="5639" max="5639" width="25.28515625" style="6" bestFit="1" customWidth="1"/>
    <col min="5640" max="5878" width="9.140625" style="6"/>
    <col min="5879" max="5879" width="4.85546875" style="6" customWidth="1"/>
    <col min="5880" max="5880" width="26.5703125" style="6" customWidth="1"/>
    <col min="5881" max="5881" width="11.28515625" style="6" bestFit="1" customWidth="1"/>
    <col min="5882" max="5882" width="80.5703125" style="6" customWidth="1"/>
    <col min="5883" max="5883" width="18" style="6" customWidth="1"/>
    <col min="5884" max="5884" width="19.42578125" style="6" customWidth="1"/>
    <col min="5885" max="5885" width="16.140625" style="6" bestFit="1" customWidth="1"/>
    <col min="5886" max="5886" width="18.28515625" style="6" customWidth="1"/>
    <col min="5887" max="5887" width="17.85546875" style="6" customWidth="1"/>
    <col min="5888" max="5888" width="16.140625" style="6" bestFit="1" customWidth="1"/>
    <col min="5889" max="5889" width="17.5703125" style="6" customWidth="1"/>
    <col min="5890" max="5890" width="19.28515625" style="6" customWidth="1"/>
    <col min="5891" max="5891" width="16.140625" style="6" bestFit="1" customWidth="1"/>
    <col min="5892" max="5892" width="18.5703125" style="6" customWidth="1"/>
    <col min="5893" max="5893" width="16.140625" style="6" customWidth="1"/>
    <col min="5894" max="5894" width="18.42578125" style="6" bestFit="1" customWidth="1"/>
    <col min="5895" max="5895" width="25.28515625" style="6" bestFit="1" customWidth="1"/>
    <col min="5896" max="6134" width="9.140625" style="6"/>
    <col min="6135" max="6135" width="4.85546875" style="6" customWidth="1"/>
    <col min="6136" max="6136" width="26.5703125" style="6" customWidth="1"/>
    <col min="6137" max="6137" width="11.28515625" style="6" bestFit="1" customWidth="1"/>
    <col min="6138" max="6138" width="80.5703125" style="6" customWidth="1"/>
    <col min="6139" max="6139" width="18" style="6" customWidth="1"/>
    <col min="6140" max="6140" width="19.42578125" style="6" customWidth="1"/>
    <col min="6141" max="6141" width="16.140625" style="6" bestFit="1" customWidth="1"/>
    <col min="6142" max="6142" width="18.28515625" style="6" customWidth="1"/>
    <col min="6143" max="6143" width="17.85546875" style="6" customWidth="1"/>
    <col min="6144" max="6144" width="16.140625" style="6" bestFit="1" customWidth="1"/>
    <col min="6145" max="6145" width="17.5703125" style="6" customWidth="1"/>
    <col min="6146" max="6146" width="19.28515625" style="6" customWidth="1"/>
    <col min="6147" max="6147" width="16.140625" style="6" bestFit="1" customWidth="1"/>
    <col min="6148" max="6148" width="18.5703125" style="6" customWidth="1"/>
    <col min="6149" max="6149" width="16.140625" style="6" customWidth="1"/>
    <col min="6150" max="6150" width="18.42578125" style="6" bestFit="1" customWidth="1"/>
    <col min="6151" max="6151" width="25.28515625" style="6" bestFit="1" customWidth="1"/>
    <col min="6152" max="6390" width="9.140625" style="6"/>
    <col min="6391" max="6391" width="4.85546875" style="6" customWidth="1"/>
    <col min="6392" max="6392" width="26.5703125" style="6" customWidth="1"/>
    <col min="6393" max="6393" width="11.28515625" style="6" bestFit="1" customWidth="1"/>
    <col min="6394" max="6394" width="80.5703125" style="6" customWidth="1"/>
    <col min="6395" max="6395" width="18" style="6" customWidth="1"/>
    <col min="6396" max="6396" width="19.42578125" style="6" customWidth="1"/>
    <col min="6397" max="6397" width="16.140625" style="6" bestFit="1" customWidth="1"/>
    <col min="6398" max="6398" width="18.28515625" style="6" customWidth="1"/>
    <col min="6399" max="6399" width="17.85546875" style="6" customWidth="1"/>
    <col min="6400" max="6400" width="16.140625" style="6" bestFit="1" customWidth="1"/>
    <col min="6401" max="6401" width="17.5703125" style="6" customWidth="1"/>
    <col min="6402" max="6402" width="19.28515625" style="6" customWidth="1"/>
    <col min="6403" max="6403" width="16.140625" style="6" bestFit="1" customWidth="1"/>
    <col min="6404" max="6404" width="18.5703125" style="6" customWidth="1"/>
    <col min="6405" max="6405" width="16.140625" style="6" customWidth="1"/>
    <col min="6406" max="6406" width="18.42578125" style="6" bestFit="1" customWidth="1"/>
    <col min="6407" max="6407" width="25.28515625" style="6" bestFit="1" customWidth="1"/>
    <col min="6408" max="6646" width="9.140625" style="6"/>
    <col min="6647" max="6647" width="4.85546875" style="6" customWidth="1"/>
    <col min="6648" max="6648" width="26.5703125" style="6" customWidth="1"/>
    <col min="6649" max="6649" width="11.28515625" style="6" bestFit="1" customWidth="1"/>
    <col min="6650" max="6650" width="80.5703125" style="6" customWidth="1"/>
    <col min="6651" max="6651" width="18" style="6" customWidth="1"/>
    <col min="6652" max="6652" width="19.42578125" style="6" customWidth="1"/>
    <col min="6653" max="6653" width="16.140625" style="6" bestFit="1" customWidth="1"/>
    <col min="6654" max="6654" width="18.28515625" style="6" customWidth="1"/>
    <col min="6655" max="6655" width="17.85546875" style="6" customWidth="1"/>
    <col min="6656" max="6656" width="16.140625" style="6" bestFit="1" customWidth="1"/>
    <col min="6657" max="6657" width="17.5703125" style="6" customWidth="1"/>
    <col min="6658" max="6658" width="19.28515625" style="6" customWidth="1"/>
    <col min="6659" max="6659" width="16.140625" style="6" bestFit="1" customWidth="1"/>
    <col min="6660" max="6660" width="18.5703125" style="6" customWidth="1"/>
    <col min="6661" max="6661" width="16.140625" style="6" customWidth="1"/>
    <col min="6662" max="6662" width="18.42578125" style="6" bestFit="1" customWidth="1"/>
    <col min="6663" max="6663" width="25.28515625" style="6" bestFit="1" customWidth="1"/>
    <col min="6664" max="6902" width="9.140625" style="6"/>
    <col min="6903" max="6903" width="4.85546875" style="6" customWidth="1"/>
    <col min="6904" max="6904" width="26.5703125" style="6" customWidth="1"/>
    <col min="6905" max="6905" width="11.28515625" style="6" bestFit="1" customWidth="1"/>
    <col min="6906" max="6906" width="80.5703125" style="6" customWidth="1"/>
    <col min="6907" max="6907" width="18" style="6" customWidth="1"/>
    <col min="6908" max="6908" width="19.42578125" style="6" customWidth="1"/>
    <col min="6909" max="6909" width="16.140625" style="6" bestFit="1" customWidth="1"/>
    <col min="6910" max="6910" width="18.28515625" style="6" customWidth="1"/>
    <col min="6911" max="6911" width="17.85546875" style="6" customWidth="1"/>
    <col min="6912" max="6912" width="16.140625" style="6" bestFit="1" customWidth="1"/>
    <col min="6913" max="6913" width="17.5703125" style="6" customWidth="1"/>
    <col min="6914" max="6914" width="19.28515625" style="6" customWidth="1"/>
    <col min="6915" max="6915" width="16.140625" style="6" bestFit="1" customWidth="1"/>
    <col min="6916" max="6916" width="18.5703125" style="6" customWidth="1"/>
    <col min="6917" max="6917" width="16.140625" style="6" customWidth="1"/>
    <col min="6918" max="6918" width="18.42578125" style="6" bestFit="1" customWidth="1"/>
    <col min="6919" max="6919" width="25.28515625" style="6" bestFit="1" customWidth="1"/>
    <col min="6920" max="7158" width="9.140625" style="6"/>
    <col min="7159" max="7159" width="4.85546875" style="6" customWidth="1"/>
    <col min="7160" max="7160" width="26.5703125" style="6" customWidth="1"/>
    <col min="7161" max="7161" width="11.28515625" style="6" bestFit="1" customWidth="1"/>
    <col min="7162" max="7162" width="80.5703125" style="6" customWidth="1"/>
    <col min="7163" max="7163" width="18" style="6" customWidth="1"/>
    <col min="7164" max="7164" width="19.42578125" style="6" customWidth="1"/>
    <col min="7165" max="7165" width="16.140625" style="6" bestFit="1" customWidth="1"/>
    <col min="7166" max="7166" width="18.28515625" style="6" customWidth="1"/>
    <col min="7167" max="7167" width="17.85546875" style="6" customWidth="1"/>
    <col min="7168" max="7168" width="16.140625" style="6" bestFit="1" customWidth="1"/>
    <col min="7169" max="7169" width="17.5703125" style="6" customWidth="1"/>
    <col min="7170" max="7170" width="19.28515625" style="6" customWidth="1"/>
    <col min="7171" max="7171" width="16.140625" style="6" bestFit="1" customWidth="1"/>
    <col min="7172" max="7172" width="18.5703125" style="6" customWidth="1"/>
    <col min="7173" max="7173" width="16.140625" style="6" customWidth="1"/>
    <col min="7174" max="7174" width="18.42578125" style="6" bestFit="1" customWidth="1"/>
    <col min="7175" max="7175" width="25.28515625" style="6" bestFit="1" customWidth="1"/>
    <col min="7176" max="7414" width="9.140625" style="6"/>
    <col min="7415" max="7415" width="4.85546875" style="6" customWidth="1"/>
    <col min="7416" max="7416" width="26.5703125" style="6" customWidth="1"/>
    <col min="7417" max="7417" width="11.28515625" style="6" bestFit="1" customWidth="1"/>
    <col min="7418" max="7418" width="80.5703125" style="6" customWidth="1"/>
    <col min="7419" max="7419" width="18" style="6" customWidth="1"/>
    <col min="7420" max="7420" width="19.42578125" style="6" customWidth="1"/>
    <col min="7421" max="7421" width="16.140625" style="6" bestFit="1" customWidth="1"/>
    <col min="7422" max="7422" width="18.28515625" style="6" customWidth="1"/>
    <col min="7423" max="7423" width="17.85546875" style="6" customWidth="1"/>
    <col min="7424" max="7424" width="16.140625" style="6" bestFit="1" customWidth="1"/>
    <col min="7425" max="7425" width="17.5703125" style="6" customWidth="1"/>
    <col min="7426" max="7426" width="19.28515625" style="6" customWidth="1"/>
    <col min="7427" max="7427" width="16.140625" style="6" bestFit="1" customWidth="1"/>
    <col min="7428" max="7428" width="18.5703125" style="6" customWidth="1"/>
    <col min="7429" max="7429" width="16.140625" style="6" customWidth="1"/>
    <col min="7430" max="7430" width="18.42578125" style="6" bestFit="1" customWidth="1"/>
    <col min="7431" max="7431" width="25.28515625" style="6" bestFit="1" customWidth="1"/>
    <col min="7432" max="7670" width="9.140625" style="6"/>
    <col min="7671" max="7671" width="4.85546875" style="6" customWidth="1"/>
    <col min="7672" max="7672" width="26.5703125" style="6" customWidth="1"/>
    <col min="7673" max="7673" width="11.28515625" style="6" bestFit="1" customWidth="1"/>
    <col min="7674" max="7674" width="80.5703125" style="6" customWidth="1"/>
    <col min="7675" max="7675" width="18" style="6" customWidth="1"/>
    <col min="7676" max="7676" width="19.42578125" style="6" customWidth="1"/>
    <col min="7677" max="7677" width="16.140625" style="6" bestFit="1" customWidth="1"/>
    <col min="7678" max="7678" width="18.28515625" style="6" customWidth="1"/>
    <col min="7679" max="7679" width="17.85546875" style="6" customWidth="1"/>
    <col min="7680" max="7680" width="16.140625" style="6" bestFit="1" customWidth="1"/>
    <col min="7681" max="7681" width="17.5703125" style="6" customWidth="1"/>
    <col min="7682" max="7682" width="19.28515625" style="6" customWidth="1"/>
    <col min="7683" max="7683" width="16.140625" style="6" bestFit="1" customWidth="1"/>
    <col min="7684" max="7684" width="18.5703125" style="6" customWidth="1"/>
    <col min="7685" max="7685" width="16.140625" style="6" customWidth="1"/>
    <col min="7686" max="7686" width="18.42578125" style="6" bestFit="1" customWidth="1"/>
    <col min="7687" max="7687" width="25.28515625" style="6" bestFit="1" customWidth="1"/>
    <col min="7688" max="7926" width="9.140625" style="6"/>
    <col min="7927" max="7927" width="4.85546875" style="6" customWidth="1"/>
    <col min="7928" max="7928" width="26.5703125" style="6" customWidth="1"/>
    <col min="7929" max="7929" width="11.28515625" style="6" bestFit="1" customWidth="1"/>
    <col min="7930" max="7930" width="80.5703125" style="6" customWidth="1"/>
    <col min="7931" max="7931" width="18" style="6" customWidth="1"/>
    <col min="7932" max="7932" width="19.42578125" style="6" customWidth="1"/>
    <col min="7933" max="7933" width="16.140625" style="6" bestFit="1" customWidth="1"/>
    <col min="7934" max="7934" width="18.28515625" style="6" customWidth="1"/>
    <col min="7935" max="7935" width="17.85546875" style="6" customWidth="1"/>
    <col min="7936" max="7936" width="16.140625" style="6" bestFit="1" customWidth="1"/>
    <col min="7937" max="7937" width="17.5703125" style="6" customWidth="1"/>
    <col min="7938" max="7938" width="19.28515625" style="6" customWidth="1"/>
    <col min="7939" max="7939" width="16.140625" style="6" bestFit="1" customWidth="1"/>
    <col min="7940" max="7940" width="18.5703125" style="6" customWidth="1"/>
    <col min="7941" max="7941" width="16.140625" style="6" customWidth="1"/>
    <col min="7942" max="7942" width="18.42578125" style="6" bestFit="1" customWidth="1"/>
    <col min="7943" max="7943" width="25.28515625" style="6" bestFit="1" customWidth="1"/>
    <col min="7944" max="8182" width="9.140625" style="6"/>
    <col min="8183" max="8183" width="4.85546875" style="6" customWidth="1"/>
    <col min="8184" max="8184" width="26.5703125" style="6" customWidth="1"/>
    <col min="8185" max="8185" width="11.28515625" style="6" bestFit="1" customWidth="1"/>
    <col min="8186" max="8186" width="80.5703125" style="6" customWidth="1"/>
    <col min="8187" max="8187" width="18" style="6" customWidth="1"/>
    <col min="8188" max="8188" width="19.42578125" style="6" customWidth="1"/>
    <col min="8189" max="8189" width="16.140625" style="6" bestFit="1" customWidth="1"/>
    <col min="8190" max="8190" width="18.28515625" style="6" customWidth="1"/>
    <col min="8191" max="8191" width="17.85546875" style="6" customWidth="1"/>
    <col min="8192" max="8192" width="16.140625" style="6" bestFit="1" customWidth="1"/>
    <col min="8193" max="8193" width="17.5703125" style="6" customWidth="1"/>
    <col min="8194" max="8194" width="19.28515625" style="6" customWidth="1"/>
    <col min="8195" max="8195" width="16.140625" style="6" bestFit="1" customWidth="1"/>
    <col min="8196" max="8196" width="18.5703125" style="6" customWidth="1"/>
    <col min="8197" max="8197" width="16.140625" style="6" customWidth="1"/>
    <col min="8198" max="8198" width="18.42578125" style="6" bestFit="1" customWidth="1"/>
    <col min="8199" max="8199" width="25.28515625" style="6" bestFit="1" customWidth="1"/>
    <col min="8200" max="8438" width="9.140625" style="6"/>
    <col min="8439" max="8439" width="4.85546875" style="6" customWidth="1"/>
    <col min="8440" max="8440" width="26.5703125" style="6" customWidth="1"/>
    <col min="8441" max="8441" width="11.28515625" style="6" bestFit="1" customWidth="1"/>
    <col min="8442" max="8442" width="80.5703125" style="6" customWidth="1"/>
    <col min="8443" max="8443" width="18" style="6" customWidth="1"/>
    <col min="8444" max="8444" width="19.42578125" style="6" customWidth="1"/>
    <col min="8445" max="8445" width="16.140625" style="6" bestFit="1" customWidth="1"/>
    <col min="8446" max="8446" width="18.28515625" style="6" customWidth="1"/>
    <col min="8447" max="8447" width="17.85546875" style="6" customWidth="1"/>
    <col min="8448" max="8448" width="16.140625" style="6" bestFit="1" customWidth="1"/>
    <col min="8449" max="8449" width="17.5703125" style="6" customWidth="1"/>
    <col min="8450" max="8450" width="19.28515625" style="6" customWidth="1"/>
    <col min="8451" max="8451" width="16.140625" style="6" bestFit="1" customWidth="1"/>
    <col min="8452" max="8452" width="18.5703125" style="6" customWidth="1"/>
    <col min="8453" max="8453" width="16.140625" style="6" customWidth="1"/>
    <col min="8454" max="8454" width="18.42578125" style="6" bestFit="1" customWidth="1"/>
    <col min="8455" max="8455" width="25.28515625" style="6" bestFit="1" customWidth="1"/>
    <col min="8456" max="8694" width="9.140625" style="6"/>
    <col min="8695" max="8695" width="4.85546875" style="6" customWidth="1"/>
    <col min="8696" max="8696" width="26.5703125" style="6" customWidth="1"/>
    <col min="8697" max="8697" width="11.28515625" style="6" bestFit="1" customWidth="1"/>
    <col min="8698" max="8698" width="80.5703125" style="6" customWidth="1"/>
    <col min="8699" max="8699" width="18" style="6" customWidth="1"/>
    <col min="8700" max="8700" width="19.42578125" style="6" customWidth="1"/>
    <col min="8701" max="8701" width="16.140625" style="6" bestFit="1" customWidth="1"/>
    <col min="8702" max="8702" width="18.28515625" style="6" customWidth="1"/>
    <col min="8703" max="8703" width="17.85546875" style="6" customWidth="1"/>
    <col min="8704" max="8704" width="16.140625" style="6" bestFit="1" customWidth="1"/>
    <col min="8705" max="8705" width="17.5703125" style="6" customWidth="1"/>
    <col min="8706" max="8706" width="19.28515625" style="6" customWidth="1"/>
    <col min="8707" max="8707" width="16.140625" style="6" bestFit="1" customWidth="1"/>
    <col min="8708" max="8708" width="18.5703125" style="6" customWidth="1"/>
    <col min="8709" max="8709" width="16.140625" style="6" customWidth="1"/>
    <col min="8710" max="8710" width="18.42578125" style="6" bestFit="1" customWidth="1"/>
    <col min="8711" max="8711" width="25.28515625" style="6" bestFit="1" customWidth="1"/>
    <col min="8712" max="8950" width="9.140625" style="6"/>
    <col min="8951" max="8951" width="4.85546875" style="6" customWidth="1"/>
    <col min="8952" max="8952" width="26.5703125" style="6" customWidth="1"/>
    <col min="8953" max="8953" width="11.28515625" style="6" bestFit="1" customWidth="1"/>
    <col min="8954" max="8954" width="80.5703125" style="6" customWidth="1"/>
    <col min="8955" max="8955" width="18" style="6" customWidth="1"/>
    <col min="8956" max="8956" width="19.42578125" style="6" customWidth="1"/>
    <col min="8957" max="8957" width="16.140625" style="6" bestFit="1" customWidth="1"/>
    <col min="8958" max="8958" width="18.28515625" style="6" customWidth="1"/>
    <col min="8959" max="8959" width="17.85546875" style="6" customWidth="1"/>
    <col min="8960" max="8960" width="16.140625" style="6" bestFit="1" customWidth="1"/>
    <col min="8961" max="8961" width="17.5703125" style="6" customWidth="1"/>
    <col min="8962" max="8962" width="19.28515625" style="6" customWidth="1"/>
    <col min="8963" max="8963" width="16.140625" style="6" bestFit="1" customWidth="1"/>
    <col min="8964" max="8964" width="18.5703125" style="6" customWidth="1"/>
    <col min="8965" max="8965" width="16.140625" style="6" customWidth="1"/>
    <col min="8966" max="8966" width="18.42578125" style="6" bestFit="1" customWidth="1"/>
    <col min="8967" max="8967" width="25.28515625" style="6" bestFit="1" customWidth="1"/>
    <col min="8968" max="9206" width="9.140625" style="6"/>
    <col min="9207" max="9207" width="4.85546875" style="6" customWidth="1"/>
    <col min="9208" max="9208" width="26.5703125" style="6" customWidth="1"/>
    <col min="9209" max="9209" width="11.28515625" style="6" bestFit="1" customWidth="1"/>
    <col min="9210" max="9210" width="80.5703125" style="6" customWidth="1"/>
    <col min="9211" max="9211" width="18" style="6" customWidth="1"/>
    <col min="9212" max="9212" width="19.42578125" style="6" customWidth="1"/>
    <col min="9213" max="9213" width="16.140625" style="6" bestFit="1" customWidth="1"/>
    <col min="9214" max="9214" width="18.28515625" style="6" customWidth="1"/>
    <col min="9215" max="9215" width="17.85546875" style="6" customWidth="1"/>
    <col min="9216" max="9216" width="16.140625" style="6" bestFit="1" customWidth="1"/>
    <col min="9217" max="9217" width="17.5703125" style="6" customWidth="1"/>
    <col min="9218" max="9218" width="19.28515625" style="6" customWidth="1"/>
    <col min="9219" max="9219" width="16.140625" style="6" bestFit="1" customWidth="1"/>
    <col min="9220" max="9220" width="18.5703125" style="6" customWidth="1"/>
    <col min="9221" max="9221" width="16.140625" style="6" customWidth="1"/>
    <col min="9222" max="9222" width="18.42578125" style="6" bestFit="1" customWidth="1"/>
    <col min="9223" max="9223" width="25.28515625" style="6" bestFit="1" customWidth="1"/>
    <col min="9224" max="9462" width="9.140625" style="6"/>
    <col min="9463" max="9463" width="4.85546875" style="6" customWidth="1"/>
    <col min="9464" max="9464" width="26.5703125" style="6" customWidth="1"/>
    <col min="9465" max="9465" width="11.28515625" style="6" bestFit="1" customWidth="1"/>
    <col min="9466" max="9466" width="80.5703125" style="6" customWidth="1"/>
    <col min="9467" max="9467" width="18" style="6" customWidth="1"/>
    <col min="9468" max="9468" width="19.42578125" style="6" customWidth="1"/>
    <col min="9469" max="9469" width="16.140625" style="6" bestFit="1" customWidth="1"/>
    <col min="9470" max="9470" width="18.28515625" style="6" customWidth="1"/>
    <col min="9471" max="9471" width="17.85546875" style="6" customWidth="1"/>
    <col min="9472" max="9472" width="16.140625" style="6" bestFit="1" customWidth="1"/>
    <col min="9473" max="9473" width="17.5703125" style="6" customWidth="1"/>
    <col min="9474" max="9474" width="19.28515625" style="6" customWidth="1"/>
    <col min="9475" max="9475" width="16.140625" style="6" bestFit="1" customWidth="1"/>
    <col min="9476" max="9476" width="18.5703125" style="6" customWidth="1"/>
    <col min="9477" max="9477" width="16.140625" style="6" customWidth="1"/>
    <col min="9478" max="9478" width="18.42578125" style="6" bestFit="1" customWidth="1"/>
    <col min="9479" max="9479" width="25.28515625" style="6" bestFit="1" customWidth="1"/>
    <col min="9480" max="9718" width="9.140625" style="6"/>
    <col min="9719" max="9719" width="4.85546875" style="6" customWidth="1"/>
    <col min="9720" max="9720" width="26.5703125" style="6" customWidth="1"/>
    <col min="9721" max="9721" width="11.28515625" style="6" bestFit="1" customWidth="1"/>
    <col min="9722" max="9722" width="80.5703125" style="6" customWidth="1"/>
    <col min="9723" max="9723" width="18" style="6" customWidth="1"/>
    <col min="9724" max="9724" width="19.42578125" style="6" customWidth="1"/>
    <col min="9725" max="9725" width="16.140625" style="6" bestFit="1" customWidth="1"/>
    <col min="9726" max="9726" width="18.28515625" style="6" customWidth="1"/>
    <col min="9727" max="9727" width="17.85546875" style="6" customWidth="1"/>
    <col min="9728" max="9728" width="16.140625" style="6" bestFit="1" customWidth="1"/>
    <col min="9729" max="9729" width="17.5703125" style="6" customWidth="1"/>
    <col min="9730" max="9730" width="19.28515625" style="6" customWidth="1"/>
    <col min="9731" max="9731" width="16.140625" style="6" bestFit="1" customWidth="1"/>
    <col min="9732" max="9732" width="18.5703125" style="6" customWidth="1"/>
    <col min="9733" max="9733" width="16.140625" style="6" customWidth="1"/>
    <col min="9734" max="9734" width="18.42578125" style="6" bestFit="1" customWidth="1"/>
    <col min="9735" max="9735" width="25.28515625" style="6" bestFit="1" customWidth="1"/>
    <col min="9736" max="9974" width="9.140625" style="6"/>
    <col min="9975" max="9975" width="4.85546875" style="6" customWidth="1"/>
    <col min="9976" max="9976" width="26.5703125" style="6" customWidth="1"/>
    <col min="9977" max="9977" width="11.28515625" style="6" bestFit="1" customWidth="1"/>
    <col min="9978" max="9978" width="80.5703125" style="6" customWidth="1"/>
    <col min="9979" max="9979" width="18" style="6" customWidth="1"/>
    <col min="9980" max="9980" width="19.42578125" style="6" customWidth="1"/>
    <col min="9981" max="9981" width="16.140625" style="6" bestFit="1" customWidth="1"/>
    <col min="9982" max="9982" width="18.28515625" style="6" customWidth="1"/>
    <col min="9983" max="9983" width="17.85546875" style="6" customWidth="1"/>
    <col min="9984" max="9984" width="16.140625" style="6" bestFit="1" customWidth="1"/>
    <col min="9985" max="9985" width="17.5703125" style="6" customWidth="1"/>
    <col min="9986" max="9986" width="19.28515625" style="6" customWidth="1"/>
    <col min="9987" max="9987" width="16.140625" style="6" bestFit="1" customWidth="1"/>
    <col min="9988" max="9988" width="18.5703125" style="6" customWidth="1"/>
    <col min="9989" max="9989" width="16.140625" style="6" customWidth="1"/>
    <col min="9990" max="9990" width="18.42578125" style="6" bestFit="1" customWidth="1"/>
    <col min="9991" max="9991" width="25.28515625" style="6" bestFit="1" customWidth="1"/>
    <col min="9992" max="10230" width="9.140625" style="6"/>
    <col min="10231" max="10231" width="4.85546875" style="6" customWidth="1"/>
    <col min="10232" max="10232" width="26.5703125" style="6" customWidth="1"/>
    <col min="10233" max="10233" width="11.28515625" style="6" bestFit="1" customWidth="1"/>
    <col min="10234" max="10234" width="80.5703125" style="6" customWidth="1"/>
    <col min="10235" max="10235" width="18" style="6" customWidth="1"/>
    <col min="10236" max="10236" width="19.42578125" style="6" customWidth="1"/>
    <col min="10237" max="10237" width="16.140625" style="6" bestFit="1" customWidth="1"/>
    <col min="10238" max="10238" width="18.28515625" style="6" customWidth="1"/>
    <col min="10239" max="10239" width="17.85546875" style="6" customWidth="1"/>
    <col min="10240" max="10240" width="16.140625" style="6" bestFit="1" customWidth="1"/>
    <col min="10241" max="10241" width="17.5703125" style="6" customWidth="1"/>
    <col min="10242" max="10242" width="19.28515625" style="6" customWidth="1"/>
    <col min="10243" max="10243" width="16.140625" style="6" bestFit="1" customWidth="1"/>
    <col min="10244" max="10244" width="18.5703125" style="6" customWidth="1"/>
    <col min="10245" max="10245" width="16.140625" style="6" customWidth="1"/>
    <col min="10246" max="10246" width="18.42578125" style="6" bestFit="1" customWidth="1"/>
    <col min="10247" max="10247" width="25.28515625" style="6" bestFit="1" customWidth="1"/>
    <col min="10248" max="10486" width="9.140625" style="6"/>
    <col min="10487" max="10487" width="4.85546875" style="6" customWidth="1"/>
    <col min="10488" max="10488" width="26.5703125" style="6" customWidth="1"/>
    <col min="10489" max="10489" width="11.28515625" style="6" bestFit="1" customWidth="1"/>
    <col min="10490" max="10490" width="80.5703125" style="6" customWidth="1"/>
    <col min="10491" max="10491" width="18" style="6" customWidth="1"/>
    <col min="10492" max="10492" width="19.42578125" style="6" customWidth="1"/>
    <col min="10493" max="10493" width="16.140625" style="6" bestFit="1" customWidth="1"/>
    <col min="10494" max="10494" width="18.28515625" style="6" customWidth="1"/>
    <col min="10495" max="10495" width="17.85546875" style="6" customWidth="1"/>
    <col min="10496" max="10496" width="16.140625" style="6" bestFit="1" customWidth="1"/>
    <col min="10497" max="10497" width="17.5703125" style="6" customWidth="1"/>
    <col min="10498" max="10498" width="19.28515625" style="6" customWidth="1"/>
    <col min="10499" max="10499" width="16.140625" style="6" bestFit="1" customWidth="1"/>
    <col min="10500" max="10500" width="18.5703125" style="6" customWidth="1"/>
    <col min="10501" max="10501" width="16.140625" style="6" customWidth="1"/>
    <col min="10502" max="10502" width="18.42578125" style="6" bestFit="1" customWidth="1"/>
    <col min="10503" max="10503" width="25.28515625" style="6" bestFit="1" customWidth="1"/>
    <col min="10504" max="10742" width="9.140625" style="6"/>
    <col min="10743" max="10743" width="4.85546875" style="6" customWidth="1"/>
    <col min="10744" max="10744" width="26.5703125" style="6" customWidth="1"/>
    <col min="10745" max="10745" width="11.28515625" style="6" bestFit="1" customWidth="1"/>
    <col min="10746" max="10746" width="80.5703125" style="6" customWidth="1"/>
    <col min="10747" max="10747" width="18" style="6" customWidth="1"/>
    <col min="10748" max="10748" width="19.42578125" style="6" customWidth="1"/>
    <col min="10749" max="10749" width="16.140625" style="6" bestFit="1" customWidth="1"/>
    <col min="10750" max="10750" width="18.28515625" style="6" customWidth="1"/>
    <col min="10751" max="10751" width="17.85546875" style="6" customWidth="1"/>
    <col min="10752" max="10752" width="16.140625" style="6" bestFit="1" customWidth="1"/>
    <col min="10753" max="10753" width="17.5703125" style="6" customWidth="1"/>
    <col min="10754" max="10754" width="19.28515625" style="6" customWidth="1"/>
    <col min="10755" max="10755" width="16.140625" style="6" bestFit="1" customWidth="1"/>
    <col min="10756" max="10756" width="18.5703125" style="6" customWidth="1"/>
    <col min="10757" max="10757" width="16.140625" style="6" customWidth="1"/>
    <col min="10758" max="10758" width="18.42578125" style="6" bestFit="1" customWidth="1"/>
    <col min="10759" max="10759" width="25.28515625" style="6" bestFit="1" customWidth="1"/>
    <col min="10760" max="10998" width="9.140625" style="6"/>
    <col min="10999" max="10999" width="4.85546875" style="6" customWidth="1"/>
    <col min="11000" max="11000" width="26.5703125" style="6" customWidth="1"/>
    <col min="11001" max="11001" width="11.28515625" style="6" bestFit="1" customWidth="1"/>
    <col min="11002" max="11002" width="80.5703125" style="6" customWidth="1"/>
    <col min="11003" max="11003" width="18" style="6" customWidth="1"/>
    <col min="11004" max="11004" width="19.42578125" style="6" customWidth="1"/>
    <col min="11005" max="11005" width="16.140625" style="6" bestFit="1" customWidth="1"/>
    <col min="11006" max="11006" width="18.28515625" style="6" customWidth="1"/>
    <col min="11007" max="11007" width="17.85546875" style="6" customWidth="1"/>
    <col min="11008" max="11008" width="16.140625" style="6" bestFit="1" customWidth="1"/>
    <col min="11009" max="11009" width="17.5703125" style="6" customWidth="1"/>
    <col min="11010" max="11010" width="19.28515625" style="6" customWidth="1"/>
    <col min="11011" max="11011" width="16.140625" style="6" bestFit="1" customWidth="1"/>
    <col min="11012" max="11012" width="18.5703125" style="6" customWidth="1"/>
    <col min="11013" max="11013" width="16.140625" style="6" customWidth="1"/>
    <col min="11014" max="11014" width="18.42578125" style="6" bestFit="1" customWidth="1"/>
    <col min="11015" max="11015" width="25.28515625" style="6" bestFit="1" customWidth="1"/>
    <col min="11016" max="11254" width="9.140625" style="6"/>
    <col min="11255" max="11255" width="4.85546875" style="6" customWidth="1"/>
    <col min="11256" max="11256" width="26.5703125" style="6" customWidth="1"/>
    <col min="11257" max="11257" width="11.28515625" style="6" bestFit="1" customWidth="1"/>
    <col min="11258" max="11258" width="80.5703125" style="6" customWidth="1"/>
    <col min="11259" max="11259" width="18" style="6" customWidth="1"/>
    <col min="11260" max="11260" width="19.42578125" style="6" customWidth="1"/>
    <col min="11261" max="11261" width="16.140625" style="6" bestFit="1" customWidth="1"/>
    <col min="11262" max="11262" width="18.28515625" style="6" customWidth="1"/>
    <col min="11263" max="11263" width="17.85546875" style="6" customWidth="1"/>
    <col min="11264" max="11264" width="16.140625" style="6" bestFit="1" customWidth="1"/>
    <col min="11265" max="11265" width="17.5703125" style="6" customWidth="1"/>
    <col min="11266" max="11266" width="19.28515625" style="6" customWidth="1"/>
    <col min="11267" max="11267" width="16.140625" style="6" bestFit="1" customWidth="1"/>
    <col min="11268" max="11268" width="18.5703125" style="6" customWidth="1"/>
    <col min="11269" max="11269" width="16.140625" style="6" customWidth="1"/>
    <col min="11270" max="11270" width="18.42578125" style="6" bestFit="1" customWidth="1"/>
    <col min="11271" max="11271" width="25.28515625" style="6" bestFit="1" customWidth="1"/>
    <col min="11272" max="11510" width="9.140625" style="6"/>
    <col min="11511" max="11511" width="4.85546875" style="6" customWidth="1"/>
    <col min="11512" max="11512" width="26.5703125" style="6" customWidth="1"/>
    <col min="11513" max="11513" width="11.28515625" style="6" bestFit="1" customWidth="1"/>
    <col min="11514" max="11514" width="80.5703125" style="6" customWidth="1"/>
    <col min="11515" max="11515" width="18" style="6" customWidth="1"/>
    <col min="11516" max="11516" width="19.42578125" style="6" customWidth="1"/>
    <col min="11517" max="11517" width="16.140625" style="6" bestFit="1" customWidth="1"/>
    <col min="11518" max="11518" width="18.28515625" style="6" customWidth="1"/>
    <col min="11519" max="11519" width="17.85546875" style="6" customWidth="1"/>
    <col min="11520" max="11520" width="16.140625" style="6" bestFit="1" customWidth="1"/>
    <col min="11521" max="11521" width="17.5703125" style="6" customWidth="1"/>
    <col min="11522" max="11522" width="19.28515625" style="6" customWidth="1"/>
    <col min="11523" max="11523" width="16.140625" style="6" bestFit="1" customWidth="1"/>
    <col min="11524" max="11524" width="18.5703125" style="6" customWidth="1"/>
    <col min="11525" max="11525" width="16.140625" style="6" customWidth="1"/>
    <col min="11526" max="11526" width="18.42578125" style="6" bestFit="1" customWidth="1"/>
    <col min="11527" max="11527" width="25.28515625" style="6" bestFit="1" customWidth="1"/>
    <col min="11528" max="11766" width="9.140625" style="6"/>
    <col min="11767" max="11767" width="4.85546875" style="6" customWidth="1"/>
    <col min="11768" max="11768" width="26.5703125" style="6" customWidth="1"/>
    <col min="11769" max="11769" width="11.28515625" style="6" bestFit="1" customWidth="1"/>
    <col min="11770" max="11770" width="80.5703125" style="6" customWidth="1"/>
    <col min="11771" max="11771" width="18" style="6" customWidth="1"/>
    <col min="11772" max="11772" width="19.42578125" style="6" customWidth="1"/>
    <col min="11773" max="11773" width="16.140625" style="6" bestFit="1" customWidth="1"/>
    <col min="11774" max="11774" width="18.28515625" style="6" customWidth="1"/>
    <col min="11775" max="11775" width="17.85546875" style="6" customWidth="1"/>
    <col min="11776" max="11776" width="16.140625" style="6" bestFit="1" customWidth="1"/>
    <col min="11777" max="11777" width="17.5703125" style="6" customWidth="1"/>
    <col min="11778" max="11778" width="19.28515625" style="6" customWidth="1"/>
    <col min="11779" max="11779" width="16.140625" style="6" bestFit="1" customWidth="1"/>
    <col min="11780" max="11780" width="18.5703125" style="6" customWidth="1"/>
    <col min="11781" max="11781" width="16.140625" style="6" customWidth="1"/>
    <col min="11782" max="11782" width="18.42578125" style="6" bestFit="1" customWidth="1"/>
    <col min="11783" max="11783" width="25.28515625" style="6" bestFit="1" customWidth="1"/>
    <col min="11784" max="12022" width="9.140625" style="6"/>
    <col min="12023" max="12023" width="4.85546875" style="6" customWidth="1"/>
    <col min="12024" max="12024" width="26.5703125" style="6" customWidth="1"/>
    <col min="12025" max="12025" width="11.28515625" style="6" bestFit="1" customWidth="1"/>
    <col min="12026" max="12026" width="80.5703125" style="6" customWidth="1"/>
    <col min="12027" max="12027" width="18" style="6" customWidth="1"/>
    <col min="12028" max="12028" width="19.42578125" style="6" customWidth="1"/>
    <col min="12029" max="12029" width="16.140625" style="6" bestFit="1" customWidth="1"/>
    <col min="12030" max="12030" width="18.28515625" style="6" customWidth="1"/>
    <col min="12031" max="12031" width="17.85546875" style="6" customWidth="1"/>
    <col min="12032" max="12032" width="16.140625" style="6" bestFit="1" customWidth="1"/>
    <col min="12033" max="12033" width="17.5703125" style="6" customWidth="1"/>
    <col min="12034" max="12034" width="19.28515625" style="6" customWidth="1"/>
    <col min="12035" max="12035" width="16.140625" style="6" bestFit="1" customWidth="1"/>
    <col min="12036" max="12036" width="18.5703125" style="6" customWidth="1"/>
    <col min="12037" max="12037" width="16.140625" style="6" customWidth="1"/>
    <col min="12038" max="12038" width="18.42578125" style="6" bestFit="1" customWidth="1"/>
    <col min="12039" max="12039" width="25.28515625" style="6" bestFit="1" customWidth="1"/>
    <col min="12040" max="12278" width="9.140625" style="6"/>
    <col min="12279" max="12279" width="4.85546875" style="6" customWidth="1"/>
    <col min="12280" max="12280" width="26.5703125" style="6" customWidth="1"/>
    <col min="12281" max="12281" width="11.28515625" style="6" bestFit="1" customWidth="1"/>
    <col min="12282" max="12282" width="80.5703125" style="6" customWidth="1"/>
    <col min="12283" max="12283" width="18" style="6" customWidth="1"/>
    <col min="12284" max="12284" width="19.42578125" style="6" customWidth="1"/>
    <col min="12285" max="12285" width="16.140625" style="6" bestFit="1" customWidth="1"/>
    <col min="12286" max="12286" width="18.28515625" style="6" customWidth="1"/>
    <col min="12287" max="12287" width="17.85546875" style="6" customWidth="1"/>
    <col min="12288" max="12288" width="16.140625" style="6" bestFit="1" customWidth="1"/>
    <col min="12289" max="12289" width="17.5703125" style="6" customWidth="1"/>
    <col min="12290" max="12290" width="19.28515625" style="6" customWidth="1"/>
    <col min="12291" max="12291" width="16.140625" style="6" bestFit="1" customWidth="1"/>
    <col min="12292" max="12292" width="18.5703125" style="6" customWidth="1"/>
    <col min="12293" max="12293" width="16.140625" style="6" customWidth="1"/>
    <col min="12294" max="12294" width="18.42578125" style="6" bestFit="1" customWidth="1"/>
    <col min="12295" max="12295" width="25.28515625" style="6" bestFit="1" customWidth="1"/>
    <col min="12296" max="12534" width="9.140625" style="6"/>
    <col min="12535" max="12535" width="4.85546875" style="6" customWidth="1"/>
    <col min="12536" max="12536" width="26.5703125" style="6" customWidth="1"/>
    <col min="12537" max="12537" width="11.28515625" style="6" bestFit="1" customWidth="1"/>
    <col min="12538" max="12538" width="80.5703125" style="6" customWidth="1"/>
    <col min="12539" max="12539" width="18" style="6" customWidth="1"/>
    <col min="12540" max="12540" width="19.42578125" style="6" customWidth="1"/>
    <col min="12541" max="12541" width="16.140625" style="6" bestFit="1" customWidth="1"/>
    <col min="12542" max="12542" width="18.28515625" style="6" customWidth="1"/>
    <col min="12543" max="12543" width="17.85546875" style="6" customWidth="1"/>
    <col min="12544" max="12544" width="16.140625" style="6" bestFit="1" customWidth="1"/>
    <col min="12545" max="12545" width="17.5703125" style="6" customWidth="1"/>
    <col min="12546" max="12546" width="19.28515625" style="6" customWidth="1"/>
    <col min="12547" max="12547" width="16.140625" style="6" bestFit="1" customWidth="1"/>
    <col min="12548" max="12548" width="18.5703125" style="6" customWidth="1"/>
    <col min="12549" max="12549" width="16.140625" style="6" customWidth="1"/>
    <col min="12550" max="12550" width="18.42578125" style="6" bestFit="1" customWidth="1"/>
    <col min="12551" max="12551" width="25.28515625" style="6" bestFit="1" customWidth="1"/>
    <col min="12552" max="12790" width="9.140625" style="6"/>
    <col min="12791" max="12791" width="4.85546875" style="6" customWidth="1"/>
    <col min="12792" max="12792" width="26.5703125" style="6" customWidth="1"/>
    <col min="12793" max="12793" width="11.28515625" style="6" bestFit="1" customWidth="1"/>
    <col min="12794" max="12794" width="80.5703125" style="6" customWidth="1"/>
    <col min="12795" max="12795" width="18" style="6" customWidth="1"/>
    <col min="12796" max="12796" width="19.42578125" style="6" customWidth="1"/>
    <col min="12797" max="12797" width="16.140625" style="6" bestFit="1" customWidth="1"/>
    <col min="12798" max="12798" width="18.28515625" style="6" customWidth="1"/>
    <col min="12799" max="12799" width="17.85546875" style="6" customWidth="1"/>
    <col min="12800" max="12800" width="16.140625" style="6" bestFit="1" customWidth="1"/>
    <col min="12801" max="12801" width="17.5703125" style="6" customWidth="1"/>
    <col min="12802" max="12802" width="19.28515625" style="6" customWidth="1"/>
    <col min="12803" max="12803" width="16.140625" style="6" bestFit="1" customWidth="1"/>
    <col min="12804" max="12804" width="18.5703125" style="6" customWidth="1"/>
    <col min="12805" max="12805" width="16.140625" style="6" customWidth="1"/>
    <col min="12806" max="12806" width="18.42578125" style="6" bestFit="1" customWidth="1"/>
    <col min="12807" max="12807" width="25.28515625" style="6" bestFit="1" customWidth="1"/>
    <col min="12808" max="13046" width="9.140625" style="6"/>
    <col min="13047" max="13047" width="4.85546875" style="6" customWidth="1"/>
    <col min="13048" max="13048" width="26.5703125" style="6" customWidth="1"/>
    <col min="13049" max="13049" width="11.28515625" style="6" bestFit="1" customWidth="1"/>
    <col min="13050" max="13050" width="80.5703125" style="6" customWidth="1"/>
    <col min="13051" max="13051" width="18" style="6" customWidth="1"/>
    <col min="13052" max="13052" width="19.42578125" style="6" customWidth="1"/>
    <col min="13053" max="13053" width="16.140625" style="6" bestFit="1" customWidth="1"/>
    <col min="13054" max="13054" width="18.28515625" style="6" customWidth="1"/>
    <col min="13055" max="13055" width="17.85546875" style="6" customWidth="1"/>
    <col min="13056" max="13056" width="16.140625" style="6" bestFit="1" customWidth="1"/>
    <col min="13057" max="13057" width="17.5703125" style="6" customWidth="1"/>
    <col min="13058" max="13058" width="19.28515625" style="6" customWidth="1"/>
    <col min="13059" max="13059" width="16.140625" style="6" bestFit="1" customWidth="1"/>
    <col min="13060" max="13060" width="18.5703125" style="6" customWidth="1"/>
    <col min="13061" max="13061" width="16.140625" style="6" customWidth="1"/>
    <col min="13062" max="13062" width="18.42578125" style="6" bestFit="1" customWidth="1"/>
    <col min="13063" max="13063" width="25.28515625" style="6" bestFit="1" customWidth="1"/>
    <col min="13064" max="13302" width="9.140625" style="6"/>
    <col min="13303" max="13303" width="4.85546875" style="6" customWidth="1"/>
    <col min="13304" max="13304" width="26.5703125" style="6" customWidth="1"/>
    <col min="13305" max="13305" width="11.28515625" style="6" bestFit="1" customWidth="1"/>
    <col min="13306" max="13306" width="80.5703125" style="6" customWidth="1"/>
    <col min="13307" max="13307" width="18" style="6" customWidth="1"/>
    <col min="13308" max="13308" width="19.42578125" style="6" customWidth="1"/>
    <col min="13309" max="13309" width="16.140625" style="6" bestFit="1" customWidth="1"/>
    <col min="13310" max="13310" width="18.28515625" style="6" customWidth="1"/>
    <col min="13311" max="13311" width="17.85546875" style="6" customWidth="1"/>
    <col min="13312" max="13312" width="16.140625" style="6" bestFit="1" customWidth="1"/>
    <col min="13313" max="13313" width="17.5703125" style="6" customWidth="1"/>
    <col min="13314" max="13314" width="19.28515625" style="6" customWidth="1"/>
    <col min="13315" max="13315" width="16.140625" style="6" bestFit="1" customWidth="1"/>
    <col min="13316" max="13316" width="18.5703125" style="6" customWidth="1"/>
    <col min="13317" max="13317" width="16.140625" style="6" customWidth="1"/>
    <col min="13318" max="13318" width="18.42578125" style="6" bestFit="1" customWidth="1"/>
    <col min="13319" max="13319" width="25.28515625" style="6" bestFit="1" customWidth="1"/>
    <col min="13320" max="13558" width="9.140625" style="6"/>
    <col min="13559" max="13559" width="4.85546875" style="6" customWidth="1"/>
    <col min="13560" max="13560" width="26.5703125" style="6" customWidth="1"/>
    <col min="13561" max="13561" width="11.28515625" style="6" bestFit="1" customWidth="1"/>
    <col min="13562" max="13562" width="80.5703125" style="6" customWidth="1"/>
    <col min="13563" max="13563" width="18" style="6" customWidth="1"/>
    <col min="13564" max="13564" width="19.42578125" style="6" customWidth="1"/>
    <col min="13565" max="13565" width="16.140625" style="6" bestFit="1" customWidth="1"/>
    <col min="13566" max="13566" width="18.28515625" style="6" customWidth="1"/>
    <col min="13567" max="13567" width="17.85546875" style="6" customWidth="1"/>
    <col min="13568" max="13568" width="16.140625" style="6" bestFit="1" customWidth="1"/>
    <col min="13569" max="13569" width="17.5703125" style="6" customWidth="1"/>
    <col min="13570" max="13570" width="19.28515625" style="6" customWidth="1"/>
    <col min="13571" max="13571" width="16.140625" style="6" bestFit="1" customWidth="1"/>
    <col min="13572" max="13572" width="18.5703125" style="6" customWidth="1"/>
    <col min="13573" max="13573" width="16.140625" style="6" customWidth="1"/>
    <col min="13574" max="13574" width="18.42578125" style="6" bestFit="1" customWidth="1"/>
    <col min="13575" max="13575" width="25.28515625" style="6" bestFit="1" customWidth="1"/>
    <col min="13576" max="13814" width="9.140625" style="6"/>
    <col min="13815" max="13815" width="4.85546875" style="6" customWidth="1"/>
    <col min="13816" max="13816" width="26.5703125" style="6" customWidth="1"/>
    <col min="13817" max="13817" width="11.28515625" style="6" bestFit="1" customWidth="1"/>
    <col min="13818" max="13818" width="80.5703125" style="6" customWidth="1"/>
    <col min="13819" max="13819" width="18" style="6" customWidth="1"/>
    <col min="13820" max="13820" width="19.42578125" style="6" customWidth="1"/>
    <col min="13821" max="13821" width="16.140625" style="6" bestFit="1" customWidth="1"/>
    <col min="13822" max="13822" width="18.28515625" style="6" customWidth="1"/>
    <col min="13823" max="13823" width="17.85546875" style="6" customWidth="1"/>
    <col min="13824" max="13824" width="16.140625" style="6" bestFit="1" customWidth="1"/>
    <col min="13825" max="13825" width="17.5703125" style="6" customWidth="1"/>
    <col min="13826" max="13826" width="19.28515625" style="6" customWidth="1"/>
    <col min="13827" max="13827" width="16.140625" style="6" bestFit="1" customWidth="1"/>
    <col min="13828" max="13828" width="18.5703125" style="6" customWidth="1"/>
    <col min="13829" max="13829" width="16.140625" style="6" customWidth="1"/>
    <col min="13830" max="13830" width="18.42578125" style="6" bestFit="1" customWidth="1"/>
    <col min="13831" max="13831" width="25.28515625" style="6" bestFit="1" customWidth="1"/>
    <col min="13832" max="14070" width="9.140625" style="6"/>
    <col min="14071" max="14071" width="4.85546875" style="6" customWidth="1"/>
    <col min="14072" max="14072" width="26.5703125" style="6" customWidth="1"/>
    <col min="14073" max="14073" width="11.28515625" style="6" bestFit="1" customWidth="1"/>
    <col min="14074" max="14074" width="80.5703125" style="6" customWidth="1"/>
    <col min="14075" max="14075" width="18" style="6" customWidth="1"/>
    <col min="14076" max="14076" width="19.42578125" style="6" customWidth="1"/>
    <col min="14077" max="14077" width="16.140625" style="6" bestFit="1" customWidth="1"/>
    <col min="14078" max="14078" width="18.28515625" style="6" customWidth="1"/>
    <col min="14079" max="14079" width="17.85546875" style="6" customWidth="1"/>
    <col min="14080" max="14080" width="16.140625" style="6" bestFit="1" customWidth="1"/>
    <col min="14081" max="14081" width="17.5703125" style="6" customWidth="1"/>
    <col min="14082" max="14082" width="19.28515625" style="6" customWidth="1"/>
    <col min="14083" max="14083" width="16.140625" style="6" bestFit="1" customWidth="1"/>
    <col min="14084" max="14084" width="18.5703125" style="6" customWidth="1"/>
    <col min="14085" max="14085" width="16.140625" style="6" customWidth="1"/>
    <col min="14086" max="14086" width="18.42578125" style="6" bestFit="1" customWidth="1"/>
    <col min="14087" max="14087" width="25.28515625" style="6" bestFit="1" customWidth="1"/>
    <col min="14088" max="14326" width="9.140625" style="6"/>
    <col min="14327" max="14327" width="4.85546875" style="6" customWidth="1"/>
    <col min="14328" max="14328" width="26.5703125" style="6" customWidth="1"/>
    <col min="14329" max="14329" width="11.28515625" style="6" bestFit="1" customWidth="1"/>
    <col min="14330" max="14330" width="80.5703125" style="6" customWidth="1"/>
    <col min="14331" max="14331" width="18" style="6" customWidth="1"/>
    <col min="14332" max="14332" width="19.42578125" style="6" customWidth="1"/>
    <col min="14333" max="14333" width="16.140625" style="6" bestFit="1" customWidth="1"/>
    <col min="14334" max="14334" width="18.28515625" style="6" customWidth="1"/>
    <col min="14335" max="14335" width="17.85546875" style="6" customWidth="1"/>
    <col min="14336" max="14336" width="16.140625" style="6" bestFit="1" customWidth="1"/>
    <col min="14337" max="14337" width="17.5703125" style="6" customWidth="1"/>
    <col min="14338" max="14338" width="19.28515625" style="6" customWidth="1"/>
    <col min="14339" max="14339" width="16.140625" style="6" bestFit="1" customWidth="1"/>
    <col min="14340" max="14340" width="18.5703125" style="6" customWidth="1"/>
    <col min="14341" max="14341" width="16.140625" style="6" customWidth="1"/>
    <col min="14342" max="14342" width="18.42578125" style="6" bestFit="1" customWidth="1"/>
    <col min="14343" max="14343" width="25.28515625" style="6" bestFit="1" customWidth="1"/>
    <col min="14344" max="14582" width="9.140625" style="6"/>
    <col min="14583" max="14583" width="4.85546875" style="6" customWidth="1"/>
    <col min="14584" max="14584" width="26.5703125" style="6" customWidth="1"/>
    <col min="14585" max="14585" width="11.28515625" style="6" bestFit="1" customWidth="1"/>
    <col min="14586" max="14586" width="80.5703125" style="6" customWidth="1"/>
    <col min="14587" max="14587" width="18" style="6" customWidth="1"/>
    <col min="14588" max="14588" width="19.42578125" style="6" customWidth="1"/>
    <col min="14589" max="14589" width="16.140625" style="6" bestFit="1" customWidth="1"/>
    <col min="14590" max="14590" width="18.28515625" style="6" customWidth="1"/>
    <col min="14591" max="14591" width="17.85546875" style="6" customWidth="1"/>
    <col min="14592" max="14592" width="16.140625" style="6" bestFit="1" customWidth="1"/>
    <col min="14593" max="14593" width="17.5703125" style="6" customWidth="1"/>
    <col min="14594" max="14594" width="19.28515625" style="6" customWidth="1"/>
    <col min="14595" max="14595" width="16.140625" style="6" bestFit="1" customWidth="1"/>
    <col min="14596" max="14596" width="18.5703125" style="6" customWidth="1"/>
    <col min="14597" max="14597" width="16.140625" style="6" customWidth="1"/>
    <col min="14598" max="14598" width="18.42578125" style="6" bestFit="1" customWidth="1"/>
    <col min="14599" max="14599" width="25.28515625" style="6" bestFit="1" customWidth="1"/>
    <col min="14600" max="14838" width="9.140625" style="6"/>
    <col min="14839" max="14839" width="4.85546875" style="6" customWidth="1"/>
    <col min="14840" max="14840" width="26.5703125" style="6" customWidth="1"/>
    <col min="14841" max="14841" width="11.28515625" style="6" bestFit="1" customWidth="1"/>
    <col min="14842" max="14842" width="80.5703125" style="6" customWidth="1"/>
    <col min="14843" max="14843" width="18" style="6" customWidth="1"/>
    <col min="14844" max="14844" width="19.42578125" style="6" customWidth="1"/>
    <col min="14845" max="14845" width="16.140625" style="6" bestFit="1" customWidth="1"/>
    <col min="14846" max="14846" width="18.28515625" style="6" customWidth="1"/>
    <col min="14847" max="14847" width="17.85546875" style="6" customWidth="1"/>
    <col min="14848" max="14848" width="16.140625" style="6" bestFit="1" customWidth="1"/>
    <col min="14849" max="14849" width="17.5703125" style="6" customWidth="1"/>
    <col min="14850" max="14850" width="19.28515625" style="6" customWidth="1"/>
    <col min="14851" max="14851" width="16.140625" style="6" bestFit="1" customWidth="1"/>
    <col min="14852" max="14852" width="18.5703125" style="6" customWidth="1"/>
    <col min="14853" max="14853" width="16.140625" style="6" customWidth="1"/>
    <col min="14854" max="14854" width="18.42578125" style="6" bestFit="1" customWidth="1"/>
    <col min="14855" max="14855" width="25.28515625" style="6" bestFit="1" customWidth="1"/>
    <col min="14856" max="15094" width="9.140625" style="6"/>
    <col min="15095" max="15095" width="4.85546875" style="6" customWidth="1"/>
    <col min="15096" max="15096" width="26.5703125" style="6" customWidth="1"/>
    <col min="15097" max="15097" width="11.28515625" style="6" bestFit="1" customWidth="1"/>
    <col min="15098" max="15098" width="80.5703125" style="6" customWidth="1"/>
    <col min="15099" max="15099" width="18" style="6" customWidth="1"/>
    <col min="15100" max="15100" width="19.42578125" style="6" customWidth="1"/>
    <col min="15101" max="15101" width="16.140625" style="6" bestFit="1" customWidth="1"/>
    <col min="15102" max="15102" width="18.28515625" style="6" customWidth="1"/>
    <col min="15103" max="15103" width="17.85546875" style="6" customWidth="1"/>
    <col min="15104" max="15104" width="16.140625" style="6" bestFit="1" customWidth="1"/>
    <col min="15105" max="15105" width="17.5703125" style="6" customWidth="1"/>
    <col min="15106" max="15106" width="19.28515625" style="6" customWidth="1"/>
    <col min="15107" max="15107" width="16.140625" style="6" bestFit="1" customWidth="1"/>
    <col min="15108" max="15108" width="18.5703125" style="6" customWidth="1"/>
    <col min="15109" max="15109" width="16.140625" style="6" customWidth="1"/>
    <col min="15110" max="15110" width="18.42578125" style="6" bestFit="1" customWidth="1"/>
    <col min="15111" max="15111" width="25.28515625" style="6" bestFit="1" customWidth="1"/>
    <col min="15112" max="15350" width="9.140625" style="6"/>
    <col min="15351" max="15351" width="4.85546875" style="6" customWidth="1"/>
    <col min="15352" max="15352" width="26.5703125" style="6" customWidth="1"/>
    <col min="15353" max="15353" width="11.28515625" style="6" bestFit="1" customWidth="1"/>
    <col min="15354" max="15354" width="80.5703125" style="6" customWidth="1"/>
    <col min="15355" max="15355" width="18" style="6" customWidth="1"/>
    <col min="15356" max="15356" width="19.42578125" style="6" customWidth="1"/>
    <col min="15357" max="15357" width="16.140625" style="6" bestFit="1" customWidth="1"/>
    <col min="15358" max="15358" width="18.28515625" style="6" customWidth="1"/>
    <col min="15359" max="15359" width="17.85546875" style="6" customWidth="1"/>
    <col min="15360" max="15360" width="16.140625" style="6" bestFit="1" customWidth="1"/>
    <col min="15361" max="15361" width="17.5703125" style="6" customWidth="1"/>
    <col min="15362" max="15362" width="19.28515625" style="6" customWidth="1"/>
    <col min="15363" max="15363" width="16.140625" style="6" bestFit="1" customWidth="1"/>
    <col min="15364" max="15364" width="18.5703125" style="6" customWidth="1"/>
    <col min="15365" max="15365" width="16.140625" style="6" customWidth="1"/>
    <col min="15366" max="15366" width="18.42578125" style="6" bestFit="1" customWidth="1"/>
    <col min="15367" max="15367" width="25.28515625" style="6" bestFit="1" customWidth="1"/>
    <col min="15368" max="15606" width="9.140625" style="6"/>
    <col min="15607" max="15607" width="4.85546875" style="6" customWidth="1"/>
    <col min="15608" max="15608" width="26.5703125" style="6" customWidth="1"/>
    <col min="15609" max="15609" width="11.28515625" style="6" bestFit="1" customWidth="1"/>
    <col min="15610" max="15610" width="80.5703125" style="6" customWidth="1"/>
    <col min="15611" max="15611" width="18" style="6" customWidth="1"/>
    <col min="15612" max="15612" width="19.42578125" style="6" customWidth="1"/>
    <col min="15613" max="15613" width="16.140625" style="6" bestFit="1" customWidth="1"/>
    <col min="15614" max="15614" width="18.28515625" style="6" customWidth="1"/>
    <col min="15615" max="15615" width="17.85546875" style="6" customWidth="1"/>
    <col min="15616" max="15616" width="16.140625" style="6" bestFit="1" customWidth="1"/>
    <col min="15617" max="15617" width="17.5703125" style="6" customWidth="1"/>
    <col min="15618" max="15618" width="19.28515625" style="6" customWidth="1"/>
    <col min="15619" max="15619" width="16.140625" style="6" bestFit="1" customWidth="1"/>
    <col min="15620" max="15620" width="18.5703125" style="6" customWidth="1"/>
    <col min="15621" max="15621" width="16.140625" style="6" customWidth="1"/>
    <col min="15622" max="15622" width="18.42578125" style="6" bestFit="1" customWidth="1"/>
    <col min="15623" max="15623" width="25.28515625" style="6" bestFit="1" customWidth="1"/>
    <col min="15624" max="15862" width="9.140625" style="6"/>
    <col min="15863" max="15863" width="4.85546875" style="6" customWidth="1"/>
    <col min="15864" max="15864" width="26.5703125" style="6" customWidth="1"/>
    <col min="15865" max="15865" width="11.28515625" style="6" bestFit="1" customWidth="1"/>
    <col min="15866" max="15866" width="80.5703125" style="6" customWidth="1"/>
    <col min="15867" max="15867" width="18" style="6" customWidth="1"/>
    <col min="15868" max="15868" width="19.42578125" style="6" customWidth="1"/>
    <col min="15869" max="15869" width="16.140625" style="6" bestFit="1" customWidth="1"/>
    <col min="15870" max="15870" width="18.28515625" style="6" customWidth="1"/>
    <col min="15871" max="15871" width="17.85546875" style="6" customWidth="1"/>
    <col min="15872" max="15872" width="16.140625" style="6" bestFit="1" customWidth="1"/>
    <col min="15873" max="15873" width="17.5703125" style="6" customWidth="1"/>
    <col min="15874" max="15874" width="19.28515625" style="6" customWidth="1"/>
    <col min="15875" max="15875" width="16.140625" style="6" bestFit="1" customWidth="1"/>
    <col min="15876" max="15876" width="18.5703125" style="6" customWidth="1"/>
    <col min="15877" max="15877" width="16.140625" style="6" customWidth="1"/>
    <col min="15878" max="15878" width="18.42578125" style="6" bestFit="1" customWidth="1"/>
    <col min="15879" max="15879" width="25.28515625" style="6" bestFit="1" customWidth="1"/>
    <col min="15880" max="16118" width="9.140625" style="6"/>
    <col min="16119" max="16119" width="4.85546875" style="6" customWidth="1"/>
    <col min="16120" max="16120" width="26.5703125" style="6" customWidth="1"/>
    <col min="16121" max="16121" width="11.28515625" style="6" bestFit="1" customWidth="1"/>
    <col min="16122" max="16122" width="80.5703125" style="6" customWidth="1"/>
    <col min="16123" max="16123" width="18" style="6" customWidth="1"/>
    <col min="16124" max="16124" width="19.42578125" style="6" customWidth="1"/>
    <col min="16125" max="16125" width="16.140625" style="6" bestFit="1" customWidth="1"/>
    <col min="16126" max="16126" width="18.28515625" style="6" customWidth="1"/>
    <col min="16127" max="16127" width="17.85546875" style="6" customWidth="1"/>
    <col min="16128" max="16128" width="16.140625" style="6" bestFit="1" customWidth="1"/>
    <col min="16129" max="16129" width="17.5703125" style="6" customWidth="1"/>
    <col min="16130" max="16130" width="19.28515625" style="6" customWidth="1"/>
    <col min="16131" max="16131" width="16.140625" style="6" bestFit="1" customWidth="1"/>
    <col min="16132" max="16132" width="18.5703125" style="6" customWidth="1"/>
    <col min="16133" max="16133" width="16.140625" style="6" customWidth="1"/>
    <col min="16134" max="16134" width="18.42578125" style="6" bestFit="1" customWidth="1"/>
    <col min="16135" max="16135" width="25.28515625" style="6" bestFit="1" customWidth="1"/>
    <col min="16136" max="16384" width="9.140625" style="6"/>
  </cols>
  <sheetData>
    <row r="1" spans="1:39" ht="15" customHeight="1"/>
    <row r="2" spans="1:39" ht="30.75">
      <c r="AC2" s="242" t="s">
        <v>0</v>
      </c>
      <c r="AD2" s="242"/>
      <c r="AE2" s="242"/>
      <c r="AF2" s="242"/>
      <c r="AG2" s="242"/>
      <c r="AH2" s="242"/>
    </row>
    <row r="3" spans="1:39" ht="42.6" customHeight="1">
      <c r="AC3" s="242" t="s">
        <v>33</v>
      </c>
      <c r="AD3" s="242"/>
      <c r="AE3" s="242"/>
      <c r="AF3" s="242"/>
      <c r="AG3" s="242"/>
      <c r="AH3" s="242"/>
    </row>
    <row r="4" spans="1:39" ht="54.6" customHeight="1">
      <c r="AE4" s="248" t="s">
        <v>34</v>
      </c>
      <c r="AF4" s="248"/>
      <c r="AG4" s="248"/>
      <c r="AH4" s="248"/>
    </row>
    <row r="5" spans="1:39" ht="60.75" customHeight="1">
      <c r="AE5" s="249" t="s">
        <v>34</v>
      </c>
      <c r="AF5" s="249"/>
      <c r="AG5" s="249"/>
      <c r="AH5" s="249"/>
    </row>
    <row r="6" spans="1:39" ht="24" customHeight="1">
      <c r="AE6" s="24"/>
      <c r="AF6" s="23"/>
      <c r="AG6" s="23" t="s">
        <v>32</v>
      </c>
      <c r="AH6" s="12"/>
    </row>
    <row r="7" spans="1:39" ht="24" customHeight="1">
      <c r="X7" s="4"/>
      <c r="Y7" s="3"/>
      <c r="AE7" s="13"/>
      <c r="AF7" s="12"/>
      <c r="AG7" s="12"/>
      <c r="AH7" s="12"/>
      <c r="AJ7" s="13"/>
      <c r="AK7" s="12"/>
      <c r="AL7" s="12"/>
      <c r="AM7" s="12"/>
    </row>
    <row r="8" spans="1:39" ht="15" customHeight="1">
      <c r="AE8" s="11"/>
      <c r="AF8" s="11"/>
      <c r="AG8" s="11"/>
      <c r="AJ8" s="11"/>
      <c r="AK8" s="11"/>
      <c r="AL8" s="11"/>
    </row>
    <row r="9" spans="1:39" ht="61.5" customHeight="1">
      <c r="A9" s="243" t="s">
        <v>49</v>
      </c>
      <c r="B9" s="243"/>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31"/>
      <c r="AJ9" s="31"/>
      <c r="AK9" s="31"/>
      <c r="AL9" s="31"/>
      <c r="AM9" s="31"/>
    </row>
    <row r="10" spans="1:39" ht="61.5" customHeight="1">
      <c r="A10" s="246" t="s">
        <v>70</v>
      </c>
      <c r="B10" s="243"/>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31"/>
      <c r="AJ10" s="31"/>
      <c r="AK10" s="31"/>
      <c r="AL10" s="31"/>
      <c r="AM10" s="31"/>
    </row>
    <row r="11" spans="1:39" ht="61.5" customHeight="1">
      <c r="A11" s="247" t="s">
        <v>36</v>
      </c>
      <c r="B11" s="247"/>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32"/>
      <c r="AJ11" s="32"/>
      <c r="AK11" s="32"/>
      <c r="AL11" s="32"/>
      <c r="AM11" s="32"/>
    </row>
    <row r="12" spans="1:39" ht="27" customHeight="1" thickBot="1">
      <c r="Y12" s="5"/>
    </row>
    <row r="13" spans="1:39" ht="27.75" customHeight="1" thickBot="1">
      <c r="A13" s="255" t="s">
        <v>1</v>
      </c>
      <c r="B13" s="255" t="s">
        <v>2</v>
      </c>
      <c r="C13" s="244" t="s">
        <v>166</v>
      </c>
      <c r="D13" s="244"/>
      <c r="E13" s="244"/>
      <c r="F13" s="244"/>
      <c r="G13" s="244"/>
      <c r="H13" s="244"/>
      <c r="I13" s="244"/>
      <c r="J13" s="244"/>
      <c r="K13" s="244"/>
      <c r="L13" s="244"/>
      <c r="M13" s="244"/>
      <c r="N13" s="244"/>
      <c r="O13" s="244"/>
      <c r="P13" s="244"/>
      <c r="Q13" s="244"/>
      <c r="R13" s="245"/>
      <c r="S13" s="259" t="s">
        <v>30</v>
      </c>
      <c r="T13" s="244"/>
      <c r="U13" s="244"/>
      <c r="V13" s="244"/>
      <c r="W13" s="244"/>
      <c r="X13" s="244"/>
      <c r="Y13" s="244"/>
      <c r="Z13" s="244"/>
      <c r="AA13" s="244"/>
      <c r="AB13" s="244"/>
      <c r="AC13" s="244"/>
      <c r="AD13" s="244"/>
      <c r="AE13" s="244"/>
      <c r="AF13" s="244"/>
      <c r="AG13" s="244"/>
      <c r="AH13" s="245"/>
    </row>
    <row r="14" spans="1:39" ht="37.5" customHeight="1" thickBot="1">
      <c r="A14" s="256"/>
      <c r="B14" s="256"/>
      <c r="C14" s="258" t="s">
        <v>3</v>
      </c>
      <c r="D14" s="252" t="s">
        <v>54</v>
      </c>
      <c r="E14" s="253"/>
      <c r="F14" s="253"/>
      <c r="G14" s="253"/>
      <c r="H14" s="254"/>
      <c r="I14" s="252" t="s">
        <v>55</v>
      </c>
      <c r="J14" s="253"/>
      <c r="K14" s="253"/>
      <c r="L14" s="253"/>
      <c r="M14" s="254"/>
      <c r="N14" s="252" t="s">
        <v>82</v>
      </c>
      <c r="O14" s="253"/>
      <c r="P14" s="253"/>
      <c r="Q14" s="253"/>
      <c r="R14" s="254"/>
      <c r="S14" s="256" t="s">
        <v>3</v>
      </c>
      <c r="T14" s="252" t="s">
        <v>54</v>
      </c>
      <c r="U14" s="253"/>
      <c r="V14" s="253"/>
      <c r="W14" s="253"/>
      <c r="X14" s="254"/>
      <c r="Y14" s="252" t="s">
        <v>55</v>
      </c>
      <c r="Z14" s="253"/>
      <c r="AA14" s="253"/>
      <c r="AB14" s="253"/>
      <c r="AC14" s="254"/>
      <c r="AD14" s="252" t="s">
        <v>66</v>
      </c>
      <c r="AE14" s="253"/>
      <c r="AF14" s="253"/>
      <c r="AG14" s="253"/>
      <c r="AH14" s="254"/>
    </row>
    <row r="15" spans="1:39" ht="54.75" customHeight="1" thickBot="1">
      <c r="A15" s="257"/>
      <c r="B15" s="257"/>
      <c r="C15" s="254"/>
      <c r="D15" s="44" t="s">
        <v>25</v>
      </c>
      <c r="E15" s="44" t="s">
        <v>26</v>
      </c>
      <c r="F15" s="44" t="s">
        <v>27</v>
      </c>
      <c r="G15" s="44" t="s">
        <v>28</v>
      </c>
      <c r="H15" s="44" t="s">
        <v>29</v>
      </c>
      <c r="I15" s="44" t="s">
        <v>25</v>
      </c>
      <c r="J15" s="44" t="s">
        <v>26</v>
      </c>
      <c r="K15" s="44" t="s">
        <v>27</v>
      </c>
      <c r="L15" s="44" t="s">
        <v>28</v>
      </c>
      <c r="M15" s="44" t="s">
        <v>29</v>
      </c>
      <c r="N15" s="44" t="s">
        <v>25</v>
      </c>
      <c r="O15" s="44" t="s">
        <v>26</v>
      </c>
      <c r="P15" s="44" t="s">
        <v>27</v>
      </c>
      <c r="Q15" s="44" t="s">
        <v>28</v>
      </c>
      <c r="R15" s="44" t="s">
        <v>29</v>
      </c>
      <c r="S15" s="257"/>
      <c r="T15" s="44" t="s">
        <v>25</v>
      </c>
      <c r="U15" s="44" t="s">
        <v>26</v>
      </c>
      <c r="V15" s="44" t="s">
        <v>27</v>
      </c>
      <c r="W15" s="44" t="s">
        <v>28</v>
      </c>
      <c r="X15" s="44" t="s">
        <v>29</v>
      </c>
      <c r="Y15" s="44" t="s">
        <v>25</v>
      </c>
      <c r="Z15" s="44" t="s">
        <v>26</v>
      </c>
      <c r="AA15" s="44" t="s">
        <v>27</v>
      </c>
      <c r="AB15" s="44" t="s">
        <v>28</v>
      </c>
      <c r="AC15" s="44" t="s">
        <v>29</v>
      </c>
      <c r="AD15" s="44" t="s">
        <v>25</v>
      </c>
      <c r="AE15" s="44" t="s">
        <v>26</v>
      </c>
      <c r="AF15" s="44" t="s">
        <v>27</v>
      </c>
      <c r="AG15" s="44" t="s">
        <v>28</v>
      </c>
      <c r="AH15" s="44" t="s">
        <v>29</v>
      </c>
    </row>
    <row r="16" spans="1:39" ht="24.75" customHeight="1" thickBot="1">
      <c r="A16" s="69">
        <v>1</v>
      </c>
      <c r="B16" s="69">
        <v>2</v>
      </c>
      <c r="C16" s="43">
        <v>3</v>
      </c>
      <c r="D16" s="43">
        <v>4</v>
      </c>
      <c r="E16" s="43">
        <v>5</v>
      </c>
      <c r="F16" s="43">
        <v>6</v>
      </c>
      <c r="G16" s="43">
        <v>7</v>
      </c>
      <c r="H16" s="43">
        <v>8</v>
      </c>
      <c r="I16" s="43">
        <v>9</v>
      </c>
      <c r="J16" s="43">
        <v>10</v>
      </c>
      <c r="K16" s="43">
        <v>11</v>
      </c>
      <c r="L16" s="43">
        <v>12</v>
      </c>
      <c r="M16" s="43">
        <v>13</v>
      </c>
      <c r="N16" s="43">
        <v>14</v>
      </c>
      <c r="O16" s="43">
        <v>15</v>
      </c>
      <c r="P16" s="43">
        <v>16</v>
      </c>
      <c r="Q16" s="43">
        <v>17</v>
      </c>
      <c r="R16" s="43">
        <v>18</v>
      </c>
      <c r="S16" s="43">
        <v>19</v>
      </c>
      <c r="T16" s="43">
        <v>20</v>
      </c>
      <c r="U16" s="43">
        <v>21</v>
      </c>
      <c r="V16" s="43">
        <v>22</v>
      </c>
      <c r="W16" s="43">
        <v>23</v>
      </c>
      <c r="X16" s="43">
        <v>24</v>
      </c>
      <c r="Y16" s="43">
        <v>25</v>
      </c>
      <c r="Z16" s="43">
        <v>26</v>
      </c>
      <c r="AA16" s="43">
        <v>27</v>
      </c>
      <c r="AB16" s="43">
        <v>28</v>
      </c>
      <c r="AC16" s="43">
        <v>29</v>
      </c>
      <c r="AD16" s="43">
        <v>30</v>
      </c>
      <c r="AE16" s="43">
        <v>31</v>
      </c>
      <c r="AF16" s="43">
        <v>32</v>
      </c>
      <c r="AG16" s="43">
        <v>33</v>
      </c>
      <c r="AH16" s="43">
        <v>34</v>
      </c>
    </row>
    <row r="17" spans="1:42" s="64" customFormat="1" ht="34.5" customHeight="1" thickBot="1">
      <c r="A17" s="62" t="s">
        <v>71</v>
      </c>
      <c r="B17" s="63" t="s">
        <v>69</v>
      </c>
      <c r="C17" s="130">
        <f>H17+M17+R17</f>
        <v>572</v>
      </c>
      <c r="D17" s="131">
        <f>D18+D19+D20+D21+D22+D23+D24</f>
        <v>0</v>
      </c>
      <c r="E17" s="131">
        <f t="shared" ref="E17:H17" si="0">E18+E19+E20+E21+E22+E23+E24</f>
        <v>0</v>
      </c>
      <c r="F17" s="131">
        <f t="shared" si="0"/>
        <v>4</v>
      </c>
      <c r="G17" s="131">
        <f t="shared" si="0"/>
        <v>70</v>
      </c>
      <c r="H17" s="131">
        <f t="shared" si="0"/>
        <v>74</v>
      </c>
      <c r="I17" s="131">
        <f>I18+I19+I20+I21+I22+I23+I24</f>
        <v>0</v>
      </c>
      <c r="J17" s="131">
        <f t="shared" ref="J17" si="1">J18+J19+J20+J21+J22+J23+J24</f>
        <v>0</v>
      </c>
      <c r="K17" s="131">
        <f t="shared" ref="K17" si="2">K18+K19+K20+K21+K22+K23+K24</f>
        <v>0</v>
      </c>
      <c r="L17" s="131">
        <f t="shared" ref="L17:M17" si="3">L18+L19+L20+L21+L22+L23+L24</f>
        <v>490</v>
      </c>
      <c r="M17" s="131">
        <f t="shared" si="3"/>
        <v>490</v>
      </c>
      <c r="N17" s="131">
        <f>N18+N19+N20+N21+N22+N23+N24</f>
        <v>0</v>
      </c>
      <c r="O17" s="131">
        <f t="shared" ref="O17" si="4">O18+O19+O20+O21+O22+O23+O24</f>
        <v>0</v>
      </c>
      <c r="P17" s="131">
        <f t="shared" ref="P17" si="5">P18+P19+P20+P21+P22+P23+P24</f>
        <v>0</v>
      </c>
      <c r="Q17" s="131">
        <f t="shared" ref="Q17" si="6">Q18+Q19+Q20+Q21+Q22+Q23+Q24</f>
        <v>8</v>
      </c>
      <c r="R17" s="131">
        <f t="shared" ref="R17" si="7">R18+R19+R20+R21+R22+R23+R24</f>
        <v>8</v>
      </c>
      <c r="S17" s="130">
        <f>X17+AC17+AH17</f>
        <v>52855.929440677974</v>
      </c>
      <c r="T17" s="131">
        <f>T18+T19+T20+T21+T22+T23+T24</f>
        <v>0</v>
      </c>
      <c r="U17" s="131">
        <f t="shared" ref="U17" si="8">U18+U19+U20+U21+U22+U23+U24</f>
        <v>0</v>
      </c>
      <c r="V17" s="131">
        <f t="shared" ref="V17" si="9">V18+V19+V20+V21+V22+V23+V24</f>
        <v>1625.7203389830511</v>
      </c>
      <c r="W17" s="131">
        <f t="shared" ref="W17" si="10">W18+W19+W20+W21+W22+W23+W24</f>
        <v>4815.3156271186463</v>
      </c>
      <c r="X17" s="131">
        <f t="shared" ref="X17" si="11">X18+X19+X20+X21+X22+X23+X24</f>
        <v>6441.0359661016973</v>
      </c>
      <c r="Y17" s="131">
        <f>Y18+Y19+Y20+Y21+Y22+Y23+Y24</f>
        <v>0</v>
      </c>
      <c r="Z17" s="131">
        <f t="shared" ref="Z17" si="12">Z18+Z19+Z20+Z21+Z22+Z23+Z24</f>
        <v>0</v>
      </c>
      <c r="AA17" s="131">
        <f t="shared" ref="AA17" si="13">AA18+AA19+AA20+AA21+AA22+AA23+AA24</f>
        <v>0</v>
      </c>
      <c r="AB17" s="131">
        <f t="shared" ref="AB17" si="14">AB18+AB19+AB20+AB21+AB22+AB23+AB24</f>
        <v>26849.508474576272</v>
      </c>
      <c r="AC17" s="131">
        <f t="shared" ref="AC17" si="15">AC18+AC19+AC20+AC21+AC22+AC23+AC24</f>
        <v>26849.508474576272</v>
      </c>
      <c r="AD17" s="131">
        <f>AD18+AD19+AD20+AD21+AD22+AD23+AD24</f>
        <v>0</v>
      </c>
      <c r="AE17" s="131">
        <f t="shared" ref="AE17" si="16">AE18+AE19+AE20+AE21+AE22+AE23+AE24</f>
        <v>0</v>
      </c>
      <c r="AF17" s="131">
        <f t="shared" ref="AF17" si="17">AF18+AF19+AF20+AF21+AF22+AF23+AF24</f>
        <v>0</v>
      </c>
      <c r="AG17" s="131">
        <f t="shared" ref="AG17" si="18">AG18+AG19+AG20+AG21+AG22+AG23+AG24</f>
        <v>19565.385000000002</v>
      </c>
      <c r="AH17" s="131">
        <f t="shared" ref="AH17" si="19">AH18+AH19+AH20+AH21+AH22+AH23+AH24</f>
        <v>19565.385000000002</v>
      </c>
      <c r="AI17" s="189"/>
      <c r="AJ17" s="189"/>
      <c r="AK17" s="189"/>
      <c r="AL17" s="189"/>
      <c r="AM17" s="189"/>
      <c r="AN17" s="190"/>
      <c r="AO17" s="190"/>
      <c r="AP17" s="190"/>
    </row>
    <row r="18" spans="1:42" s="60" customFormat="1" ht="23.25">
      <c r="A18" s="50" t="s">
        <v>65</v>
      </c>
      <c r="B18" s="125" t="s">
        <v>50</v>
      </c>
      <c r="C18" s="132">
        <f>H18+M18+R18</f>
        <v>2</v>
      </c>
      <c r="D18" s="133"/>
      <c r="E18" s="134"/>
      <c r="F18" s="134"/>
      <c r="G18" s="135">
        <f>Потребность!D16</f>
        <v>2</v>
      </c>
      <c r="H18" s="136">
        <f t="shared" ref="H18:H30" si="20">G18+F18+E18+D18</f>
        <v>2</v>
      </c>
      <c r="I18" s="133"/>
      <c r="J18" s="134"/>
      <c r="K18" s="134"/>
      <c r="L18" s="137"/>
      <c r="M18" s="136">
        <f t="shared" ref="M18:M30" si="21">L18+K18+J18+I18</f>
        <v>0</v>
      </c>
      <c r="N18" s="133"/>
      <c r="O18" s="134"/>
      <c r="P18" s="134"/>
      <c r="Q18" s="137"/>
      <c r="R18" s="136">
        <f t="shared" ref="R18:R30" si="22">Q18+P18+O18+N18</f>
        <v>0</v>
      </c>
      <c r="S18" s="132">
        <f t="shared" ref="S18:S57" si="23">X18+AC18+AH18</f>
        <v>1098.329169491526</v>
      </c>
      <c r="T18" s="133"/>
      <c r="U18" s="134"/>
      <c r="V18" s="134"/>
      <c r="W18" s="135">
        <f>Потребность!F16</f>
        <v>1098.329169491526</v>
      </c>
      <c r="X18" s="136">
        <f t="shared" ref="X18:X30" si="24">W18+V18+U18+T18</f>
        <v>1098.329169491526</v>
      </c>
      <c r="Y18" s="133"/>
      <c r="Z18" s="134"/>
      <c r="AA18" s="134"/>
      <c r="AB18" s="137"/>
      <c r="AC18" s="136">
        <f t="shared" ref="AC18:AC30" si="25">AB18+AA18+Z18+Y18</f>
        <v>0</v>
      </c>
      <c r="AD18" s="133"/>
      <c r="AE18" s="134"/>
      <c r="AF18" s="134"/>
      <c r="AG18" s="137"/>
      <c r="AH18" s="136">
        <f t="shared" ref="AH18:AH30" si="26">AG18+AF18+AE18+AD18</f>
        <v>0</v>
      </c>
      <c r="AI18" s="189"/>
      <c r="AJ18" s="189"/>
      <c r="AK18" s="189"/>
      <c r="AL18" s="189"/>
      <c r="AM18" s="189"/>
      <c r="AN18" s="190"/>
      <c r="AO18" s="190"/>
      <c r="AP18" s="190"/>
    </row>
    <row r="19" spans="1:42" s="60" customFormat="1" ht="23.25">
      <c r="A19" s="52" t="s">
        <v>58</v>
      </c>
      <c r="B19" s="126" t="s">
        <v>83</v>
      </c>
      <c r="C19" s="132">
        <f t="shared" ref="C19:C28" si="27">H19+M19+R19</f>
        <v>55</v>
      </c>
      <c r="D19" s="133"/>
      <c r="E19" s="138"/>
      <c r="F19" s="138"/>
      <c r="G19" s="135">
        <f>Потребность!D17</f>
        <v>55</v>
      </c>
      <c r="H19" s="136">
        <f t="shared" si="20"/>
        <v>55</v>
      </c>
      <c r="I19" s="133"/>
      <c r="J19" s="138"/>
      <c r="K19" s="138"/>
      <c r="L19" s="137"/>
      <c r="M19" s="136">
        <f t="shared" si="21"/>
        <v>0</v>
      </c>
      <c r="N19" s="133"/>
      <c r="O19" s="138"/>
      <c r="P19" s="138"/>
      <c r="Q19" s="137"/>
      <c r="R19" s="136">
        <f t="shared" si="22"/>
        <v>0</v>
      </c>
      <c r="S19" s="132">
        <f t="shared" si="23"/>
        <v>2631.2233050847476</v>
      </c>
      <c r="T19" s="133"/>
      <c r="U19" s="138"/>
      <c r="V19" s="138"/>
      <c r="W19" s="135">
        <f>Потребность!F17</f>
        <v>2631.2233050847476</v>
      </c>
      <c r="X19" s="136">
        <f t="shared" si="24"/>
        <v>2631.2233050847476</v>
      </c>
      <c r="Y19" s="133"/>
      <c r="Z19" s="138"/>
      <c r="AA19" s="138"/>
      <c r="AB19" s="137"/>
      <c r="AC19" s="136">
        <f t="shared" si="25"/>
        <v>0</v>
      </c>
      <c r="AD19" s="133"/>
      <c r="AE19" s="138"/>
      <c r="AF19" s="138"/>
      <c r="AG19" s="137"/>
      <c r="AH19" s="136">
        <f t="shared" si="26"/>
        <v>0</v>
      </c>
      <c r="AI19" s="189"/>
      <c r="AJ19" s="189"/>
      <c r="AK19" s="189"/>
      <c r="AL19" s="189"/>
      <c r="AM19" s="189"/>
      <c r="AN19" s="190"/>
      <c r="AO19" s="190"/>
      <c r="AP19" s="190"/>
    </row>
    <row r="20" spans="1:42" s="60" customFormat="1" ht="23.25">
      <c r="A20" s="52" t="s">
        <v>59</v>
      </c>
      <c r="B20" s="126" t="s">
        <v>51</v>
      </c>
      <c r="C20" s="132">
        <f t="shared" si="27"/>
        <v>12</v>
      </c>
      <c r="D20" s="133"/>
      <c r="E20" s="138"/>
      <c r="F20" s="138"/>
      <c r="G20" s="135">
        <f>Потребность!D18</f>
        <v>12</v>
      </c>
      <c r="H20" s="136">
        <f t="shared" si="20"/>
        <v>12</v>
      </c>
      <c r="I20" s="133"/>
      <c r="J20" s="138"/>
      <c r="K20" s="138"/>
      <c r="L20" s="137"/>
      <c r="M20" s="136">
        <f t="shared" si="21"/>
        <v>0</v>
      </c>
      <c r="N20" s="133"/>
      <c r="O20" s="138"/>
      <c r="P20" s="138"/>
      <c r="Q20" s="137"/>
      <c r="R20" s="136">
        <f t="shared" si="22"/>
        <v>0</v>
      </c>
      <c r="S20" s="132">
        <f t="shared" si="23"/>
        <v>1034.1529830508478</v>
      </c>
      <c r="T20" s="133"/>
      <c r="U20" s="138"/>
      <c r="V20" s="138"/>
      <c r="W20" s="135">
        <f>Потребность!F18</f>
        <v>1034.1529830508478</v>
      </c>
      <c r="X20" s="136">
        <f t="shared" si="24"/>
        <v>1034.1529830508478</v>
      </c>
      <c r="Y20" s="133"/>
      <c r="Z20" s="138"/>
      <c r="AA20" s="138"/>
      <c r="AB20" s="137"/>
      <c r="AC20" s="136">
        <f t="shared" si="25"/>
        <v>0</v>
      </c>
      <c r="AD20" s="133"/>
      <c r="AE20" s="138"/>
      <c r="AF20" s="138"/>
      <c r="AG20" s="137"/>
      <c r="AH20" s="136">
        <f t="shared" si="26"/>
        <v>0</v>
      </c>
      <c r="AI20" s="189"/>
      <c r="AJ20" s="189"/>
      <c r="AK20" s="189"/>
      <c r="AL20" s="189"/>
      <c r="AM20" s="189"/>
      <c r="AN20" s="190"/>
      <c r="AO20" s="190"/>
      <c r="AP20" s="190"/>
    </row>
    <row r="21" spans="1:42" s="60" customFormat="1" ht="23.25">
      <c r="A21" s="39" t="s">
        <v>60</v>
      </c>
      <c r="B21" s="127" t="s">
        <v>151</v>
      </c>
      <c r="C21" s="132">
        <f t="shared" si="27"/>
        <v>4</v>
      </c>
      <c r="D21" s="133"/>
      <c r="E21" s="138"/>
      <c r="F21" s="139">
        <f>Потребность!D19</f>
        <v>4</v>
      </c>
      <c r="G21" s="135"/>
      <c r="H21" s="136">
        <f t="shared" si="20"/>
        <v>4</v>
      </c>
      <c r="I21" s="133"/>
      <c r="J21" s="138"/>
      <c r="K21" s="138"/>
      <c r="L21" s="137"/>
      <c r="M21" s="136">
        <f t="shared" si="21"/>
        <v>0</v>
      </c>
      <c r="N21" s="133"/>
      <c r="O21" s="138"/>
      <c r="P21" s="138"/>
      <c r="Q21" s="137"/>
      <c r="R21" s="136">
        <f t="shared" si="22"/>
        <v>0</v>
      </c>
      <c r="S21" s="132">
        <f t="shared" si="23"/>
        <v>1625.7203389830511</v>
      </c>
      <c r="T21" s="133"/>
      <c r="U21" s="138"/>
      <c r="V21" s="139">
        <f>Потребность!F19</f>
        <v>1625.7203389830511</v>
      </c>
      <c r="W21" s="137"/>
      <c r="X21" s="136">
        <f t="shared" si="24"/>
        <v>1625.7203389830511</v>
      </c>
      <c r="Y21" s="133"/>
      <c r="Z21" s="138"/>
      <c r="AA21" s="138"/>
      <c r="AB21" s="137"/>
      <c r="AC21" s="136">
        <f t="shared" si="25"/>
        <v>0</v>
      </c>
      <c r="AD21" s="133"/>
      <c r="AE21" s="138"/>
      <c r="AF21" s="138"/>
      <c r="AG21" s="137"/>
      <c r="AH21" s="136">
        <f t="shared" si="26"/>
        <v>0</v>
      </c>
      <c r="AI21" s="189"/>
      <c r="AJ21" s="189"/>
      <c r="AK21" s="189"/>
      <c r="AL21" s="189"/>
      <c r="AM21" s="189"/>
      <c r="AN21" s="190"/>
      <c r="AO21" s="190"/>
      <c r="AP21" s="190"/>
    </row>
    <row r="22" spans="1:42" s="60" customFormat="1" ht="23.25">
      <c r="A22" s="52" t="s">
        <v>61</v>
      </c>
      <c r="B22" s="127" t="s">
        <v>63</v>
      </c>
      <c r="C22" s="132">
        <f t="shared" si="27"/>
        <v>1</v>
      </c>
      <c r="D22" s="133"/>
      <c r="E22" s="140"/>
      <c r="F22" s="140"/>
      <c r="G22" s="135">
        <f>Потребность!D20</f>
        <v>1</v>
      </c>
      <c r="H22" s="136">
        <f t="shared" si="20"/>
        <v>1</v>
      </c>
      <c r="I22" s="133"/>
      <c r="J22" s="140"/>
      <c r="K22" s="140"/>
      <c r="L22" s="137"/>
      <c r="M22" s="136">
        <f t="shared" si="21"/>
        <v>0</v>
      </c>
      <c r="N22" s="133"/>
      <c r="O22" s="140"/>
      <c r="P22" s="140"/>
      <c r="Q22" s="137"/>
      <c r="R22" s="136">
        <f t="shared" si="22"/>
        <v>0</v>
      </c>
      <c r="S22" s="132">
        <f t="shared" si="23"/>
        <v>51.610169491525433</v>
      </c>
      <c r="T22" s="133"/>
      <c r="U22" s="140"/>
      <c r="V22" s="140"/>
      <c r="W22" s="135">
        <f>Потребность!F20</f>
        <v>51.610169491525433</v>
      </c>
      <c r="X22" s="136">
        <f t="shared" si="24"/>
        <v>51.610169491525433</v>
      </c>
      <c r="Y22" s="133"/>
      <c r="Z22" s="140"/>
      <c r="AA22" s="140"/>
      <c r="AB22" s="137"/>
      <c r="AC22" s="136">
        <f t="shared" si="25"/>
        <v>0</v>
      </c>
      <c r="AD22" s="133"/>
      <c r="AE22" s="140"/>
      <c r="AF22" s="140"/>
      <c r="AG22" s="137"/>
      <c r="AH22" s="136">
        <f t="shared" si="26"/>
        <v>0</v>
      </c>
      <c r="AI22" s="189"/>
      <c r="AJ22" s="189"/>
      <c r="AK22" s="189"/>
      <c r="AL22" s="189"/>
      <c r="AM22" s="189"/>
      <c r="AN22" s="190"/>
      <c r="AO22" s="190"/>
      <c r="AP22" s="190"/>
    </row>
    <row r="23" spans="1:42" s="60" customFormat="1" ht="23.25">
      <c r="A23" s="52" t="s">
        <v>62</v>
      </c>
      <c r="B23" s="128" t="s">
        <v>84</v>
      </c>
      <c r="C23" s="132">
        <f t="shared" si="27"/>
        <v>490</v>
      </c>
      <c r="D23" s="133"/>
      <c r="E23" s="138"/>
      <c r="F23" s="138"/>
      <c r="G23" s="137"/>
      <c r="H23" s="136">
        <f t="shared" si="20"/>
        <v>0</v>
      </c>
      <c r="I23" s="133"/>
      <c r="J23" s="138"/>
      <c r="K23" s="138"/>
      <c r="L23" s="135">
        <f>Потребность!H21</f>
        <v>490</v>
      </c>
      <c r="M23" s="136">
        <f t="shared" si="21"/>
        <v>490</v>
      </c>
      <c r="N23" s="133"/>
      <c r="O23" s="138"/>
      <c r="P23" s="138"/>
      <c r="Q23" s="137"/>
      <c r="R23" s="136">
        <f t="shared" si="22"/>
        <v>0</v>
      </c>
      <c r="S23" s="132">
        <f t="shared" si="23"/>
        <v>26849.508474576272</v>
      </c>
      <c r="T23" s="133"/>
      <c r="U23" s="138"/>
      <c r="V23" s="138"/>
      <c r="W23" s="137"/>
      <c r="X23" s="136">
        <f t="shared" si="24"/>
        <v>0</v>
      </c>
      <c r="Y23" s="133"/>
      <c r="Z23" s="138"/>
      <c r="AA23" s="138"/>
      <c r="AB23" s="135">
        <f>Потребность!J21</f>
        <v>26849.508474576272</v>
      </c>
      <c r="AC23" s="136">
        <f t="shared" si="25"/>
        <v>26849.508474576272</v>
      </c>
      <c r="AD23" s="133"/>
      <c r="AE23" s="138"/>
      <c r="AF23" s="138"/>
      <c r="AG23" s="137"/>
      <c r="AH23" s="136">
        <f t="shared" si="26"/>
        <v>0</v>
      </c>
      <c r="AI23" s="189"/>
      <c r="AJ23" s="189"/>
      <c r="AK23" s="189"/>
      <c r="AL23" s="189"/>
      <c r="AM23" s="189"/>
      <c r="AN23" s="190"/>
      <c r="AO23" s="190"/>
      <c r="AP23" s="190"/>
    </row>
    <row r="24" spans="1:42" s="60" customFormat="1" ht="23.25">
      <c r="A24" s="52" t="s">
        <v>64</v>
      </c>
      <c r="B24" s="55" t="s">
        <v>169</v>
      </c>
      <c r="C24" s="132">
        <f t="shared" si="27"/>
        <v>8</v>
      </c>
      <c r="D24" s="133"/>
      <c r="E24" s="138"/>
      <c r="F24" s="138"/>
      <c r="G24" s="137"/>
      <c r="H24" s="136">
        <f t="shared" si="20"/>
        <v>0</v>
      </c>
      <c r="I24" s="133"/>
      <c r="J24" s="138"/>
      <c r="K24" s="138"/>
      <c r="L24" s="137"/>
      <c r="M24" s="136">
        <f t="shared" si="21"/>
        <v>0</v>
      </c>
      <c r="N24" s="133"/>
      <c r="O24" s="138"/>
      <c r="P24" s="138"/>
      <c r="Q24" s="135">
        <f>Потребность!L22</f>
        <v>8</v>
      </c>
      <c r="R24" s="136">
        <f t="shared" si="22"/>
        <v>8</v>
      </c>
      <c r="S24" s="132">
        <f t="shared" si="23"/>
        <v>19565.385000000002</v>
      </c>
      <c r="T24" s="133"/>
      <c r="U24" s="138"/>
      <c r="V24" s="138"/>
      <c r="W24" s="137"/>
      <c r="X24" s="136">
        <f t="shared" si="24"/>
        <v>0</v>
      </c>
      <c r="Y24" s="133"/>
      <c r="Z24" s="138"/>
      <c r="AA24" s="138"/>
      <c r="AB24" s="137"/>
      <c r="AC24" s="136">
        <f t="shared" si="25"/>
        <v>0</v>
      </c>
      <c r="AD24" s="133"/>
      <c r="AE24" s="138"/>
      <c r="AF24" s="138"/>
      <c r="AG24" s="135">
        <f>Потребность!N22</f>
        <v>19565.385000000002</v>
      </c>
      <c r="AH24" s="136">
        <f t="shared" si="26"/>
        <v>19565.385000000002</v>
      </c>
      <c r="AI24" s="189"/>
      <c r="AJ24" s="189"/>
      <c r="AK24" s="189"/>
      <c r="AL24" s="189"/>
      <c r="AM24" s="189"/>
      <c r="AN24" s="190"/>
      <c r="AO24" s="190"/>
      <c r="AP24" s="190"/>
    </row>
    <row r="25" spans="1:42" s="60" customFormat="1" ht="23.25">
      <c r="A25" s="67" t="s">
        <v>156</v>
      </c>
      <c r="B25" s="35" t="s">
        <v>152</v>
      </c>
      <c r="C25" s="132">
        <f t="shared" si="27"/>
        <v>1</v>
      </c>
      <c r="D25" s="133"/>
      <c r="E25" s="138"/>
      <c r="F25" s="138"/>
      <c r="G25" s="137"/>
      <c r="H25" s="136">
        <f t="shared" si="20"/>
        <v>0</v>
      </c>
      <c r="I25" s="133"/>
      <c r="J25" s="138"/>
      <c r="K25" s="138"/>
      <c r="L25" s="137"/>
      <c r="M25" s="136">
        <f t="shared" si="21"/>
        <v>0</v>
      </c>
      <c r="N25" s="133"/>
      <c r="O25" s="138"/>
      <c r="P25" s="138"/>
      <c r="Q25" s="135">
        <f>Потребность!L23</f>
        <v>1</v>
      </c>
      <c r="R25" s="136">
        <f t="shared" si="22"/>
        <v>1</v>
      </c>
      <c r="S25" s="132">
        <f t="shared" si="23"/>
        <v>572.9849999999999</v>
      </c>
      <c r="T25" s="133"/>
      <c r="U25" s="138"/>
      <c r="V25" s="138"/>
      <c r="W25" s="137"/>
      <c r="X25" s="136">
        <f t="shared" si="24"/>
        <v>0</v>
      </c>
      <c r="Y25" s="133"/>
      <c r="Z25" s="138"/>
      <c r="AA25" s="138"/>
      <c r="AB25" s="137"/>
      <c r="AC25" s="136">
        <f t="shared" si="25"/>
        <v>0</v>
      </c>
      <c r="AD25" s="133"/>
      <c r="AE25" s="138"/>
      <c r="AF25" s="138"/>
      <c r="AG25" s="135">
        <f>Потребность!N23</f>
        <v>572.9849999999999</v>
      </c>
      <c r="AH25" s="136">
        <f t="shared" si="26"/>
        <v>572.9849999999999</v>
      </c>
      <c r="AI25" s="189"/>
      <c r="AJ25" s="189"/>
      <c r="AK25" s="189"/>
      <c r="AL25" s="189"/>
      <c r="AM25" s="189"/>
      <c r="AN25" s="190"/>
      <c r="AO25" s="190"/>
      <c r="AP25" s="190"/>
    </row>
    <row r="26" spans="1:42" s="60" customFormat="1" ht="23.25">
      <c r="A26" s="67" t="s">
        <v>157</v>
      </c>
      <c r="B26" s="35" t="s">
        <v>153</v>
      </c>
      <c r="C26" s="132">
        <f t="shared" si="27"/>
        <v>4</v>
      </c>
      <c r="D26" s="133"/>
      <c r="E26" s="141"/>
      <c r="F26" s="141"/>
      <c r="G26" s="132"/>
      <c r="H26" s="136">
        <f t="shared" si="20"/>
        <v>0</v>
      </c>
      <c r="I26" s="133"/>
      <c r="J26" s="138"/>
      <c r="K26" s="138"/>
      <c r="L26" s="137"/>
      <c r="M26" s="136">
        <f t="shared" si="21"/>
        <v>0</v>
      </c>
      <c r="N26" s="133"/>
      <c r="O26" s="138"/>
      <c r="P26" s="138"/>
      <c r="Q26" s="135">
        <f>Потребность!L24</f>
        <v>4</v>
      </c>
      <c r="R26" s="136">
        <f t="shared" si="22"/>
        <v>4</v>
      </c>
      <c r="S26" s="132">
        <f t="shared" si="23"/>
        <v>13268.5</v>
      </c>
      <c r="T26" s="133"/>
      <c r="U26" s="138"/>
      <c r="V26" s="138"/>
      <c r="W26" s="137"/>
      <c r="X26" s="136">
        <f t="shared" si="24"/>
        <v>0</v>
      </c>
      <c r="Y26" s="133"/>
      <c r="Z26" s="138"/>
      <c r="AA26" s="138"/>
      <c r="AB26" s="137"/>
      <c r="AC26" s="136">
        <f t="shared" si="25"/>
        <v>0</v>
      </c>
      <c r="AD26" s="133"/>
      <c r="AE26" s="138"/>
      <c r="AF26" s="138"/>
      <c r="AG26" s="135">
        <f>Потребность!N24</f>
        <v>13268.5</v>
      </c>
      <c r="AH26" s="136">
        <f t="shared" si="26"/>
        <v>13268.5</v>
      </c>
      <c r="AI26" s="189"/>
      <c r="AJ26" s="189"/>
      <c r="AK26" s="189"/>
      <c r="AL26" s="189"/>
      <c r="AM26" s="189"/>
      <c r="AN26" s="190"/>
      <c r="AO26" s="190"/>
      <c r="AP26" s="190"/>
    </row>
    <row r="27" spans="1:42" s="60" customFormat="1" ht="23.25">
      <c r="A27" s="67" t="s">
        <v>158</v>
      </c>
      <c r="B27" s="35" t="s">
        <v>154</v>
      </c>
      <c r="C27" s="132">
        <f t="shared" si="27"/>
        <v>1</v>
      </c>
      <c r="D27" s="133"/>
      <c r="E27" s="142"/>
      <c r="F27" s="142"/>
      <c r="G27" s="137"/>
      <c r="H27" s="136">
        <f t="shared" si="20"/>
        <v>0</v>
      </c>
      <c r="I27" s="133"/>
      <c r="J27" s="142"/>
      <c r="K27" s="142"/>
      <c r="L27" s="137"/>
      <c r="M27" s="136">
        <f t="shared" si="21"/>
        <v>0</v>
      </c>
      <c r="N27" s="133"/>
      <c r="O27" s="142"/>
      <c r="P27" s="142"/>
      <c r="Q27" s="135">
        <f>Потребность!L25</f>
        <v>1</v>
      </c>
      <c r="R27" s="136">
        <f t="shared" si="22"/>
        <v>1</v>
      </c>
      <c r="S27" s="132">
        <f t="shared" si="23"/>
        <v>2051.56</v>
      </c>
      <c r="T27" s="133"/>
      <c r="U27" s="142"/>
      <c r="V27" s="142"/>
      <c r="W27" s="137"/>
      <c r="X27" s="136">
        <f t="shared" si="24"/>
        <v>0</v>
      </c>
      <c r="Y27" s="133"/>
      <c r="Z27" s="142"/>
      <c r="AA27" s="142"/>
      <c r="AB27" s="137"/>
      <c r="AC27" s="136">
        <f t="shared" si="25"/>
        <v>0</v>
      </c>
      <c r="AD27" s="133"/>
      <c r="AE27" s="142"/>
      <c r="AF27" s="142"/>
      <c r="AG27" s="135">
        <f>Потребность!N25</f>
        <v>2051.56</v>
      </c>
      <c r="AH27" s="136">
        <f t="shared" si="26"/>
        <v>2051.56</v>
      </c>
      <c r="AI27" s="189"/>
      <c r="AJ27" s="189"/>
      <c r="AK27" s="189"/>
      <c r="AL27" s="189"/>
      <c r="AM27" s="189"/>
      <c r="AN27" s="190"/>
      <c r="AO27" s="190"/>
      <c r="AP27" s="190"/>
    </row>
    <row r="28" spans="1:42" s="60" customFormat="1" ht="24" thickBot="1">
      <c r="A28" s="59" t="s">
        <v>159</v>
      </c>
      <c r="B28" s="35" t="s">
        <v>155</v>
      </c>
      <c r="C28" s="132">
        <f t="shared" si="27"/>
        <v>2</v>
      </c>
      <c r="D28" s="133"/>
      <c r="E28" s="138"/>
      <c r="F28" s="138"/>
      <c r="G28" s="137"/>
      <c r="H28" s="136">
        <f t="shared" si="20"/>
        <v>0</v>
      </c>
      <c r="I28" s="133"/>
      <c r="J28" s="138"/>
      <c r="K28" s="138"/>
      <c r="L28" s="137"/>
      <c r="M28" s="136">
        <f t="shared" si="21"/>
        <v>0</v>
      </c>
      <c r="N28" s="133"/>
      <c r="O28" s="138"/>
      <c r="P28" s="138"/>
      <c r="Q28" s="135">
        <f>Потребность!L26</f>
        <v>2</v>
      </c>
      <c r="R28" s="136">
        <f t="shared" si="22"/>
        <v>2</v>
      </c>
      <c r="S28" s="132">
        <f t="shared" si="23"/>
        <v>3672.3400000000006</v>
      </c>
      <c r="T28" s="133"/>
      <c r="U28" s="138"/>
      <c r="V28" s="138"/>
      <c r="W28" s="137"/>
      <c r="X28" s="136">
        <f t="shared" si="24"/>
        <v>0</v>
      </c>
      <c r="Y28" s="133"/>
      <c r="Z28" s="138"/>
      <c r="AA28" s="138"/>
      <c r="AB28" s="137"/>
      <c r="AC28" s="136">
        <f t="shared" si="25"/>
        <v>0</v>
      </c>
      <c r="AD28" s="133"/>
      <c r="AE28" s="138"/>
      <c r="AF28" s="138"/>
      <c r="AG28" s="135">
        <f>Потребность!N26</f>
        <v>3672.3400000000006</v>
      </c>
      <c r="AH28" s="136">
        <f t="shared" si="26"/>
        <v>3672.3400000000006</v>
      </c>
      <c r="AI28" s="189"/>
      <c r="AJ28" s="189"/>
      <c r="AK28" s="189"/>
      <c r="AL28" s="189"/>
      <c r="AM28" s="189"/>
      <c r="AN28" s="190"/>
      <c r="AO28" s="190"/>
      <c r="AP28" s="190"/>
    </row>
    <row r="29" spans="1:42" s="64" customFormat="1" ht="36.75" customHeight="1" thickBot="1">
      <c r="A29" s="65" t="s">
        <v>68</v>
      </c>
      <c r="B29" s="66" t="s">
        <v>72</v>
      </c>
      <c r="C29" s="130">
        <f>H29+M29+R29</f>
        <v>31</v>
      </c>
      <c r="D29" s="131">
        <f>D30</f>
        <v>0</v>
      </c>
      <c r="E29" s="131">
        <f t="shared" ref="E29:H29" si="28">E30</f>
        <v>0</v>
      </c>
      <c r="F29" s="131">
        <f t="shared" si="28"/>
        <v>0</v>
      </c>
      <c r="G29" s="131">
        <f t="shared" si="28"/>
        <v>31</v>
      </c>
      <c r="H29" s="131">
        <f t="shared" si="28"/>
        <v>31</v>
      </c>
      <c r="I29" s="131">
        <f>I30</f>
        <v>0</v>
      </c>
      <c r="J29" s="131">
        <f t="shared" ref="J29" si="29">J30</f>
        <v>0</v>
      </c>
      <c r="K29" s="131">
        <f t="shared" ref="K29" si="30">K30</f>
        <v>0</v>
      </c>
      <c r="L29" s="131">
        <f t="shared" ref="L29" si="31">L30</f>
        <v>0</v>
      </c>
      <c r="M29" s="131">
        <f t="shared" ref="M29" si="32">M30</f>
        <v>0</v>
      </c>
      <c r="N29" s="131">
        <f>N30</f>
        <v>0</v>
      </c>
      <c r="O29" s="131">
        <f t="shared" ref="O29" si="33">O30</f>
        <v>0</v>
      </c>
      <c r="P29" s="131">
        <f t="shared" ref="P29" si="34">P30</f>
        <v>0</v>
      </c>
      <c r="Q29" s="131">
        <f t="shared" ref="Q29" si="35">Q30</f>
        <v>0</v>
      </c>
      <c r="R29" s="131">
        <f t="shared" ref="R29" si="36">R30</f>
        <v>0</v>
      </c>
      <c r="S29" s="130">
        <f>X29+AC29+AH29</f>
        <v>30736.104067796616</v>
      </c>
      <c r="T29" s="131">
        <f>T30</f>
        <v>0</v>
      </c>
      <c r="U29" s="131">
        <f t="shared" ref="U29" si="37">U30</f>
        <v>0</v>
      </c>
      <c r="V29" s="131">
        <f t="shared" ref="V29" si="38">V30</f>
        <v>0</v>
      </c>
      <c r="W29" s="131">
        <f t="shared" ref="W29" si="39">W30</f>
        <v>30736.104067796616</v>
      </c>
      <c r="X29" s="131">
        <f t="shared" ref="X29" si="40">X30</f>
        <v>30736.104067796616</v>
      </c>
      <c r="Y29" s="131">
        <f>Y30</f>
        <v>0</v>
      </c>
      <c r="Z29" s="131">
        <f t="shared" ref="Z29" si="41">Z30</f>
        <v>0</v>
      </c>
      <c r="AA29" s="131">
        <f t="shared" ref="AA29" si="42">AA30</f>
        <v>0</v>
      </c>
      <c r="AB29" s="131">
        <f t="shared" ref="AB29" si="43">AB30</f>
        <v>0</v>
      </c>
      <c r="AC29" s="131">
        <f t="shared" ref="AC29" si="44">AC30</f>
        <v>0</v>
      </c>
      <c r="AD29" s="131">
        <f>AD30</f>
        <v>0</v>
      </c>
      <c r="AE29" s="131">
        <f t="shared" ref="AE29" si="45">AE30</f>
        <v>0</v>
      </c>
      <c r="AF29" s="131">
        <f t="shared" ref="AF29" si="46">AF30</f>
        <v>0</v>
      </c>
      <c r="AG29" s="131">
        <f t="shared" ref="AG29" si="47">AG30</f>
        <v>0</v>
      </c>
      <c r="AH29" s="131">
        <f t="shared" ref="AH29" si="48">AH30</f>
        <v>0</v>
      </c>
      <c r="AI29" s="189"/>
      <c r="AJ29" s="189"/>
      <c r="AK29" s="189"/>
      <c r="AL29" s="189"/>
      <c r="AM29" s="189"/>
      <c r="AN29" s="190"/>
      <c r="AO29" s="190"/>
      <c r="AP29" s="190"/>
    </row>
    <row r="30" spans="1:42" s="60" customFormat="1" ht="22.5">
      <c r="A30" s="50" t="s">
        <v>67</v>
      </c>
      <c r="B30" s="61" t="s">
        <v>149</v>
      </c>
      <c r="C30" s="143">
        <f t="shared" ref="C30:C61" si="49">H30+M30+R30</f>
        <v>31</v>
      </c>
      <c r="D30" s="144"/>
      <c r="E30" s="134"/>
      <c r="F30" s="134"/>
      <c r="G30" s="145">
        <f>Потребность!D28</f>
        <v>31</v>
      </c>
      <c r="H30" s="146">
        <f t="shared" si="20"/>
        <v>31</v>
      </c>
      <c r="I30" s="147"/>
      <c r="J30" s="134"/>
      <c r="K30" s="134"/>
      <c r="L30" s="145"/>
      <c r="M30" s="146">
        <f t="shared" si="21"/>
        <v>0</v>
      </c>
      <c r="N30" s="147"/>
      <c r="O30" s="134"/>
      <c r="P30" s="134"/>
      <c r="Q30" s="145"/>
      <c r="R30" s="146">
        <f t="shared" si="22"/>
        <v>0</v>
      </c>
      <c r="S30" s="143">
        <f t="shared" si="23"/>
        <v>30736.104067796616</v>
      </c>
      <c r="T30" s="144"/>
      <c r="U30" s="134"/>
      <c r="V30" s="134"/>
      <c r="W30" s="145">
        <f>Потребность!F28</f>
        <v>30736.104067796616</v>
      </c>
      <c r="X30" s="146">
        <f t="shared" si="24"/>
        <v>30736.104067796616</v>
      </c>
      <c r="Y30" s="144"/>
      <c r="Z30" s="134"/>
      <c r="AA30" s="134"/>
      <c r="AB30" s="145"/>
      <c r="AC30" s="146">
        <f t="shared" si="25"/>
        <v>0</v>
      </c>
      <c r="AD30" s="144"/>
      <c r="AE30" s="134"/>
      <c r="AF30" s="134"/>
      <c r="AG30" s="145"/>
      <c r="AH30" s="146">
        <f t="shared" si="26"/>
        <v>0</v>
      </c>
      <c r="AI30" s="189"/>
      <c r="AJ30" s="189"/>
      <c r="AK30" s="189"/>
      <c r="AL30" s="189"/>
      <c r="AM30" s="189"/>
      <c r="AN30" s="190"/>
      <c r="AO30" s="190"/>
      <c r="AP30" s="190"/>
    </row>
    <row r="31" spans="1:42" s="29" customFormat="1" ht="23.25">
      <c r="A31" s="67" t="s">
        <v>118</v>
      </c>
      <c r="B31" s="129" t="s">
        <v>87</v>
      </c>
      <c r="C31" s="148">
        <f t="shared" si="49"/>
        <v>1</v>
      </c>
      <c r="D31" s="149"/>
      <c r="E31" s="139"/>
      <c r="F31" s="139"/>
      <c r="G31" s="135">
        <f>Потребность!D29</f>
        <v>1</v>
      </c>
      <c r="H31" s="150">
        <f t="shared" ref="H31:H61" si="50">G31+F31+E31+D31</f>
        <v>1</v>
      </c>
      <c r="I31" s="149"/>
      <c r="J31" s="139"/>
      <c r="K31" s="139"/>
      <c r="L31" s="135"/>
      <c r="M31" s="150">
        <f t="shared" ref="M31:M61" si="51">L31+K31+J31+I31</f>
        <v>0</v>
      </c>
      <c r="N31" s="149"/>
      <c r="O31" s="139"/>
      <c r="P31" s="139"/>
      <c r="Q31" s="135"/>
      <c r="R31" s="150">
        <f t="shared" ref="R31:R57" si="52">Q31+P31+O31+N31</f>
        <v>0</v>
      </c>
      <c r="S31" s="148">
        <f t="shared" si="23"/>
        <v>1985.6023728813561</v>
      </c>
      <c r="T31" s="149"/>
      <c r="U31" s="139"/>
      <c r="V31" s="139"/>
      <c r="W31" s="135">
        <f>Потребность!F29</f>
        <v>1985.6023728813561</v>
      </c>
      <c r="X31" s="150">
        <f t="shared" ref="X31:X61" si="53">W31+V31+U31+T31</f>
        <v>1985.6023728813561</v>
      </c>
      <c r="Y31" s="149"/>
      <c r="Z31" s="139"/>
      <c r="AA31" s="139"/>
      <c r="AB31" s="135"/>
      <c r="AC31" s="150">
        <f t="shared" ref="AC31:AC61" si="54">AB31+AA31+Z31+Y31</f>
        <v>0</v>
      </c>
      <c r="AD31" s="149"/>
      <c r="AE31" s="139"/>
      <c r="AF31" s="139"/>
      <c r="AG31" s="135"/>
      <c r="AH31" s="150">
        <f t="shared" ref="AH31:AH61" si="55">AG31+AF31+AE31+AD31</f>
        <v>0</v>
      </c>
      <c r="AI31" s="189"/>
      <c r="AJ31" s="189"/>
      <c r="AK31" s="189"/>
      <c r="AL31" s="189"/>
      <c r="AM31" s="189"/>
      <c r="AN31" s="190"/>
      <c r="AO31" s="190"/>
      <c r="AP31" s="190"/>
    </row>
    <row r="32" spans="1:42" s="29" customFormat="1" ht="23.25">
      <c r="A32" s="67" t="s">
        <v>119</v>
      </c>
      <c r="B32" s="129" t="s">
        <v>88</v>
      </c>
      <c r="C32" s="148">
        <f t="shared" si="49"/>
        <v>1</v>
      </c>
      <c r="D32" s="149"/>
      <c r="E32" s="139"/>
      <c r="F32" s="139"/>
      <c r="G32" s="135">
        <f>Потребность!D30</f>
        <v>1</v>
      </c>
      <c r="H32" s="150">
        <f t="shared" si="50"/>
        <v>1</v>
      </c>
      <c r="I32" s="149"/>
      <c r="J32" s="139"/>
      <c r="K32" s="139"/>
      <c r="L32" s="135"/>
      <c r="M32" s="150">
        <f t="shared" si="51"/>
        <v>0</v>
      </c>
      <c r="N32" s="149"/>
      <c r="O32" s="139"/>
      <c r="P32" s="139"/>
      <c r="Q32" s="135"/>
      <c r="R32" s="150">
        <f t="shared" si="52"/>
        <v>0</v>
      </c>
      <c r="S32" s="148">
        <f t="shared" si="23"/>
        <v>718.07016949152546</v>
      </c>
      <c r="T32" s="149"/>
      <c r="U32" s="139"/>
      <c r="V32" s="139"/>
      <c r="W32" s="135">
        <f>Потребность!F30</f>
        <v>718.07016949152546</v>
      </c>
      <c r="X32" s="150">
        <f t="shared" si="53"/>
        <v>718.07016949152546</v>
      </c>
      <c r="Y32" s="149"/>
      <c r="Z32" s="139"/>
      <c r="AA32" s="139"/>
      <c r="AB32" s="135"/>
      <c r="AC32" s="150">
        <f t="shared" si="54"/>
        <v>0</v>
      </c>
      <c r="AD32" s="149"/>
      <c r="AE32" s="139"/>
      <c r="AF32" s="139"/>
      <c r="AG32" s="135"/>
      <c r="AH32" s="150">
        <f t="shared" si="55"/>
        <v>0</v>
      </c>
      <c r="AI32" s="189"/>
      <c r="AJ32" s="189"/>
      <c r="AK32" s="189"/>
      <c r="AL32" s="189"/>
      <c r="AM32" s="189"/>
      <c r="AN32" s="190"/>
      <c r="AO32" s="190"/>
      <c r="AP32" s="190"/>
    </row>
    <row r="33" spans="1:42" s="29" customFormat="1" ht="23.25">
      <c r="A33" s="67" t="s">
        <v>120</v>
      </c>
      <c r="B33" s="129" t="s">
        <v>89</v>
      </c>
      <c r="C33" s="148">
        <f t="shared" si="49"/>
        <v>1</v>
      </c>
      <c r="D33" s="149"/>
      <c r="E33" s="139"/>
      <c r="F33" s="139"/>
      <c r="G33" s="135">
        <f>Потребность!D31</f>
        <v>1</v>
      </c>
      <c r="H33" s="150">
        <f t="shared" si="50"/>
        <v>1</v>
      </c>
      <c r="I33" s="149"/>
      <c r="J33" s="139"/>
      <c r="K33" s="139"/>
      <c r="L33" s="135"/>
      <c r="M33" s="150">
        <f t="shared" si="51"/>
        <v>0</v>
      </c>
      <c r="N33" s="149"/>
      <c r="O33" s="139"/>
      <c r="P33" s="139"/>
      <c r="Q33" s="135"/>
      <c r="R33" s="150">
        <f t="shared" si="52"/>
        <v>0</v>
      </c>
      <c r="S33" s="148">
        <f t="shared" si="23"/>
        <v>1036.4328813559323</v>
      </c>
      <c r="T33" s="149"/>
      <c r="U33" s="139"/>
      <c r="V33" s="139"/>
      <c r="W33" s="135">
        <f>Потребность!F31</f>
        <v>1036.4328813559323</v>
      </c>
      <c r="X33" s="150">
        <f t="shared" si="53"/>
        <v>1036.4328813559323</v>
      </c>
      <c r="Y33" s="149"/>
      <c r="Z33" s="139"/>
      <c r="AA33" s="139"/>
      <c r="AB33" s="135"/>
      <c r="AC33" s="150">
        <f t="shared" si="54"/>
        <v>0</v>
      </c>
      <c r="AD33" s="149"/>
      <c r="AE33" s="139"/>
      <c r="AF33" s="139"/>
      <c r="AG33" s="135"/>
      <c r="AH33" s="150">
        <f t="shared" si="55"/>
        <v>0</v>
      </c>
      <c r="AI33" s="189"/>
      <c r="AJ33" s="189"/>
      <c r="AK33" s="189"/>
      <c r="AL33" s="189"/>
      <c r="AM33" s="189"/>
      <c r="AN33" s="190"/>
      <c r="AO33" s="190"/>
      <c r="AP33" s="190"/>
    </row>
    <row r="34" spans="1:42" s="29" customFormat="1" ht="23.25">
      <c r="A34" s="67" t="s">
        <v>121</v>
      </c>
      <c r="B34" s="129" t="s">
        <v>90</v>
      </c>
      <c r="C34" s="148">
        <f t="shared" si="49"/>
        <v>1</v>
      </c>
      <c r="D34" s="149"/>
      <c r="E34" s="151"/>
      <c r="F34" s="151"/>
      <c r="G34" s="148">
        <f>Потребность!D32</f>
        <v>1</v>
      </c>
      <c r="H34" s="150">
        <f t="shared" si="50"/>
        <v>1</v>
      </c>
      <c r="I34" s="149"/>
      <c r="J34" s="139"/>
      <c r="K34" s="139"/>
      <c r="L34" s="135"/>
      <c r="M34" s="150">
        <f t="shared" si="51"/>
        <v>0</v>
      </c>
      <c r="N34" s="149"/>
      <c r="O34" s="139"/>
      <c r="P34" s="139"/>
      <c r="Q34" s="135"/>
      <c r="R34" s="150">
        <f t="shared" si="52"/>
        <v>0</v>
      </c>
      <c r="S34" s="148">
        <f t="shared" si="23"/>
        <v>1030.5786440677969</v>
      </c>
      <c r="T34" s="149"/>
      <c r="U34" s="139"/>
      <c r="V34" s="139"/>
      <c r="W34" s="135">
        <f>Потребность!F32</f>
        <v>1030.5786440677969</v>
      </c>
      <c r="X34" s="150">
        <f t="shared" si="53"/>
        <v>1030.5786440677969</v>
      </c>
      <c r="Y34" s="149"/>
      <c r="Z34" s="139"/>
      <c r="AA34" s="139"/>
      <c r="AB34" s="135"/>
      <c r="AC34" s="150">
        <f t="shared" si="54"/>
        <v>0</v>
      </c>
      <c r="AD34" s="149"/>
      <c r="AE34" s="139"/>
      <c r="AF34" s="139"/>
      <c r="AG34" s="135"/>
      <c r="AH34" s="150">
        <f t="shared" si="55"/>
        <v>0</v>
      </c>
      <c r="AI34" s="189"/>
      <c r="AJ34" s="189"/>
      <c r="AK34" s="189"/>
      <c r="AL34" s="189"/>
      <c r="AM34" s="189"/>
      <c r="AN34" s="190"/>
      <c r="AO34" s="190"/>
      <c r="AP34" s="190"/>
    </row>
    <row r="35" spans="1:42" s="29" customFormat="1" ht="23.25" outlineLevel="1">
      <c r="A35" s="67" t="s">
        <v>122</v>
      </c>
      <c r="B35" s="129" t="s">
        <v>91</v>
      </c>
      <c r="C35" s="148">
        <f t="shared" si="49"/>
        <v>1</v>
      </c>
      <c r="D35" s="149"/>
      <c r="E35" s="139"/>
      <c r="F35" s="139"/>
      <c r="G35" s="135">
        <f>Потребность!D33</f>
        <v>1</v>
      </c>
      <c r="H35" s="150">
        <f t="shared" si="50"/>
        <v>1</v>
      </c>
      <c r="I35" s="149"/>
      <c r="J35" s="139"/>
      <c r="K35" s="139"/>
      <c r="L35" s="135"/>
      <c r="M35" s="150">
        <f t="shared" si="51"/>
        <v>0</v>
      </c>
      <c r="N35" s="149"/>
      <c r="O35" s="139"/>
      <c r="P35" s="139"/>
      <c r="Q35" s="135"/>
      <c r="R35" s="150">
        <f t="shared" si="52"/>
        <v>0</v>
      </c>
      <c r="S35" s="148">
        <f t="shared" si="23"/>
        <v>1721.1413559322034</v>
      </c>
      <c r="T35" s="149"/>
      <c r="U35" s="139"/>
      <c r="V35" s="139"/>
      <c r="W35" s="135">
        <f>Потребность!F33</f>
        <v>1721.1413559322034</v>
      </c>
      <c r="X35" s="150">
        <f t="shared" si="53"/>
        <v>1721.1413559322034</v>
      </c>
      <c r="Y35" s="149"/>
      <c r="Z35" s="139"/>
      <c r="AA35" s="139"/>
      <c r="AB35" s="135"/>
      <c r="AC35" s="150">
        <f t="shared" si="54"/>
        <v>0</v>
      </c>
      <c r="AD35" s="149"/>
      <c r="AE35" s="139"/>
      <c r="AF35" s="139"/>
      <c r="AG35" s="135"/>
      <c r="AH35" s="150">
        <f t="shared" si="55"/>
        <v>0</v>
      </c>
      <c r="AI35" s="189"/>
      <c r="AJ35" s="189"/>
      <c r="AK35" s="189"/>
      <c r="AL35" s="189"/>
      <c r="AM35" s="189"/>
      <c r="AN35" s="190"/>
      <c r="AO35" s="190"/>
      <c r="AP35" s="190"/>
    </row>
    <row r="36" spans="1:42" s="29" customFormat="1" ht="23.25" outlineLevel="1">
      <c r="A36" s="67" t="s">
        <v>123</v>
      </c>
      <c r="B36" s="129" t="s">
        <v>92</v>
      </c>
      <c r="C36" s="148">
        <f t="shared" si="49"/>
        <v>1</v>
      </c>
      <c r="D36" s="149"/>
      <c r="E36" s="139"/>
      <c r="F36" s="139"/>
      <c r="G36" s="135">
        <f>Потребность!D34</f>
        <v>1</v>
      </c>
      <c r="H36" s="150">
        <f t="shared" si="50"/>
        <v>1</v>
      </c>
      <c r="I36" s="149"/>
      <c r="J36" s="139"/>
      <c r="K36" s="139"/>
      <c r="L36" s="135"/>
      <c r="M36" s="150">
        <f t="shared" si="51"/>
        <v>0</v>
      </c>
      <c r="N36" s="149"/>
      <c r="O36" s="139"/>
      <c r="P36" s="139"/>
      <c r="Q36" s="135"/>
      <c r="R36" s="150">
        <f t="shared" si="52"/>
        <v>0</v>
      </c>
      <c r="S36" s="148">
        <f t="shared" si="23"/>
        <v>934.36508474576272</v>
      </c>
      <c r="T36" s="149"/>
      <c r="U36" s="139"/>
      <c r="V36" s="139"/>
      <c r="W36" s="135">
        <f>Потребность!F34</f>
        <v>934.36508474576272</v>
      </c>
      <c r="X36" s="150">
        <f t="shared" si="53"/>
        <v>934.36508474576272</v>
      </c>
      <c r="Y36" s="149"/>
      <c r="Z36" s="139"/>
      <c r="AA36" s="139"/>
      <c r="AB36" s="135"/>
      <c r="AC36" s="150">
        <f t="shared" si="54"/>
        <v>0</v>
      </c>
      <c r="AD36" s="149"/>
      <c r="AE36" s="139"/>
      <c r="AF36" s="139"/>
      <c r="AG36" s="135"/>
      <c r="AH36" s="150">
        <f t="shared" si="55"/>
        <v>0</v>
      </c>
      <c r="AI36" s="189"/>
      <c r="AJ36" s="189"/>
      <c r="AK36" s="189"/>
      <c r="AL36" s="189"/>
      <c r="AM36" s="189"/>
      <c r="AN36" s="190"/>
      <c r="AO36" s="190"/>
      <c r="AP36" s="190"/>
    </row>
    <row r="37" spans="1:42" s="29" customFormat="1" ht="23.25" outlineLevel="1">
      <c r="A37" s="67" t="s">
        <v>124</v>
      </c>
      <c r="B37" s="129" t="s">
        <v>93</v>
      </c>
      <c r="C37" s="148">
        <f t="shared" si="49"/>
        <v>1</v>
      </c>
      <c r="D37" s="149"/>
      <c r="E37" s="139"/>
      <c r="F37" s="139"/>
      <c r="G37" s="135">
        <f>Потребность!D35</f>
        <v>1</v>
      </c>
      <c r="H37" s="150">
        <f t="shared" si="50"/>
        <v>1</v>
      </c>
      <c r="I37" s="149"/>
      <c r="J37" s="139"/>
      <c r="K37" s="139"/>
      <c r="L37" s="135"/>
      <c r="M37" s="150">
        <f t="shared" si="51"/>
        <v>0</v>
      </c>
      <c r="N37" s="149"/>
      <c r="O37" s="139"/>
      <c r="P37" s="139"/>
      <c r="Q37" s="135"/>
      <c r="R37" s="150">
        <f t="shared" si="52"/>
        <v>0</v>
      </c>
      <c r="S37" s="148">
        <f t="shared" si="23"/>
        <v>553.002372881356</v>
      </c>
      <c r="T37" s="149"/>
      <c r="U37" s="139"/>
      <c r="V37" s="139"/>
      <c r="W37" s="135">
        <f>Потребность!F35</f>
        <v>553.002372881356</v>
      </c>
      <c r="X37" s="150">
        <f t="shared" si="53"/>
        <v>553.002372881356</v>
      </c>
      <c r="Y37" s="149"/>
      <c r="Z37" s="139"/>
      <c r="AA37" s="139"/>
      <c r="AB37" s="135"/>
      <c r="AC37" s="150">
        <f t="shared" si="54"/>
        <v>0</v>
      </c>
      <c r="AD37" s="149"/>
      <c r="AE37" s="139"/>
      <c r="AF37" s="139"/>
      <c r="AG37" s="135"/>
      <c r="AH37" s="150">
        <f t="shared" si="55"/>
        <v>0</v>
      </c>
      <c r="AI37" s="189"/>
      <c r="AJ37" s="189"/>
      <c r="AK37" s="189"/>
      <c r="AL37" s="189"/>
      <c r="AM37" s="189"/>
      <c r="AN37" s="190"/>
      <c r="AO37" s="190"/>
      <c r="AP37" s="190"/>
    </row>
    <row r="38" spans="1:42" s="29" customFormat="1" ht="23.25">
      <c r="A38" s="67" t="s">
        <v>125</v>
      </c>
      <c r="B38" s="129" t="s">
        <v>94</v>
      </c>
      <c r="C38" s="148">
        <f t="shared" si="49"/>
        <v>1</v>
      </c>
      <c r="D38" s="149"/>
      <c r="E38" s="151"/>
      <c r="F38" s="151"/>
      <c r="G38" s="148">
        <f>Потребность!D36</f>
        <v>1</v>
      </c>
      <c r="H38" s="150">
        <f t="shared" si="50"/>
        <v>1</v>
      </c>
      <c r="I38" s="149"/>
      <c r="J38" s="139"/>
      <c r="K38" s="139"/>
      <c r="L38" s="135"/>
      <c r="M38" s="150">
        <f t="shared" si="51"/>
        <v>0</v>
      </c>
      <c r="N38" s="149"/>
      <c r="O38" s="139"/>
      <c r="P38" s="139"/>
      <c r="Q38" s="135"/>
      <c r="R38" s="150">
        <f t="shared" si="52"/>
        <v>0</v>
      </c>
      <c r="S38" s="148">
        <f t="shared" si="23"/>
        <v>850.23627118644072</v>
      </c>
      <c r="T38" s="149"/>
      <c r="U38" s="139"/>
      <c r="V38" s="139"/>
      <c r="W38" s="135">
        <f>Потребность!F36</f>
        <v>850.23627118644072</v>
      </c>
      <c r="X38" s="150">
        <f t="shared" si="53"/>
        <v>850.23627118644072</v>
      </c>
      <c r="Y38" s="149"/>
      <c r="Z38" s="139"/>
      <c r="AA38" s="139"/>
      <c r="AB38" s="135"/>
      <c r="AC38" s="150">
        <f t="shared" si="54"/>
        <v>0</v>
      </c>
      <c r="AD38" s="149"/>
      <c r="AE38" s="139"/>
      <c r="AF38" s="139"/>
      <c r="AG38" s="135"/>
      <c r="AH38" s="150">
        <f t="shared" si="55"/>
        <v>0</v>
      </c>
      <c r="AI38" s="189"/>
      <c r="AJ38" s="189"/>
      <c r="AK38" s="189"/>
      <c r="AL38" s="189"/>
      <c r="AM38" s="189"/>
      <c r="AN38" s="190"/>
      <c r="AO38" s="190"/>
      <c r="AP38" s="190"/>
    </row>
    <row r="39" spans="1:42" s="29" customFormat="1" ht="23.25" outlineLevel="1">
      <c r="A39" s="67" t="s">
        <v>126</v>
      </c>
      <c r="B39" s="129" t="s">
        <v>95</v>
      </c>
      <c r="C39" s="148">
        <f t="shared" si="49"/>
        <v>1</v>
      </c>
      <c r="D39" s="149"/>
      <c r="E39" s="139"/>
      <c r="F39" s="139"/>
      <c r="G39" s="135">
        <f>Потребность!D37</f>
        <v>1</v>
      </c>
      <c r="H39" s="150">
        <f t="shared" si="50"/>
        <v>1</v>
      </c>
      <c r="I39" s="149"/>
      <c r="J39" s="139"/>
      <c r="K39" s="139"/>
      <c r="L39" s="135"/>
      <c r="M39" s="150">
        <f t="shared" si="51"/>
        <v>0</v>
      </c>
      <c r="N39" s="149"/>
      <c r="O39" s="139"/>
      <c r="P39" s="139"/>
      <c r="Q39" s="135"/>
      <c r="R39" s="150">
        <f t="shared" si="52"/>
        <v>0</v>
      </c>
      <c r="S39" s="148">
        <f t="shared" si="23"/>
        <v>879.82949152542392</v>
      </c>
      <c r="T39" s="149"/>
      <c r="U39" s="139"/>
      <c r="V39" s="139"/>
      <c r="W39" s="135">
        <f>Потребность!F37</f>
        <v>879.82949152542392</v>
      </c>
      <c r="X39" s="150">
        <f t="shared" si="53"/>
        <v>879.82949152542392</v>
      </c>
      <c r="Y39" s="149"/>
      <c r="Z39" s="139"/>
      <c r="AA39" s="139"/>
      <c r="AB39" s="135"/>
      <c r="AC39" s="150">
        <f t="shared" si="54"/>
        <v>0</v>
      </c>
      <c r="AD39" s="149"/>
      <c r="AE39" s="139"/>
      <c r="AF39" s="139"/>
      <c r="AG39" s="135"/>
      <c r="AH39" s="150">
        <f t="shared" si="55"/>
        <v>0</v>
      </c>
      <c r="AI39" s="189"/>
      <c r="AJ39" s="189"/>
      <c r="AK39" s="189"/>
      <c r="AL39" s="189"/>
      <c r="AM39" s="189"/>
      <c r="AN39" s="190"/>
      <c r="AO39" s="190"/>
      <c r="AP39" s="190"/>
    </row>
    <row r="40" spans="1:42" s="29" customFormat="1" ht="23.25" outlineLevel="1">
      <c r="A40" s="67" t="s">
        <v>127</v>
      </c>
      <c r="B40" s="129" t="s">
        <v>96</v>
      </c>
      <c r="C40" s="148">
        <f t="shared" si="49"/>
        <v>1</v>
      </c>
      <c r="D40" s="149"/>
      <c r="E40" s="139"/>
      <c r="F40" s="139"/>
      <c r="G40" s="135">
        <f>Потребность!D38</f>
        <v>1</v>
      </c>
      <c r="H40" s="150">
        <f t="shared" si="50"/>
        <v>1</v>
      </c>
      <c r="I40" s="149"/>
      <c r="J40" s="139"/>
      <c r="K40" s="139"/>
      <c r="L40" s="135"/>
      <c r="M40" s="150">
        <f t="shared" si="51"/>
        <v>0</v>
      </c>
      <c r="N40" s="149"/>
      <c r="O40" s="139"/>
      <c r="P40" s="139"/>
      <c r="Q40" s="135"/>
      <c r="R40" s="150">
        <f t="shared" si="52"/>
        <v>0</v>
      </c>
      <c r="S40" s="148">
        <f t="shared" si="23"/>
        <v>1155.1074576271187</v>
      </c>
      <c r="T40" s="149"/>
      <c r="U40" s="139"/>
      <c r="V40" s="139"/>
      <c r="W40" s="135">
        <f>Потребность!F38</f>
        <v>1155.1074576271187</v>
      </c>
      <c r="X40" s="150">
        <f t="shared" si="53"/>
        <v>1155.1074576271187</v>
      </c>
      <c r="Y40" s="149"/>
      <c r="Z40" s="139"/>
      <c r="AA40" s="139"/>
      <c r="AB40" s="135"/>
      <c r="AC40" s="150">
        <f t="shared" si="54"/>
        <v>0</v>
      </c>
      <c r="AD40" s="149"/>
      <c r="AE40" s="139"/>
      <c r="AF40" s="139"/>
      <c r="AG40" s="135"/>
      <c r="AH40" s="150">
        <f t="shared" si="55"/>
        <v>0</v>
      </c>
      <c r="AI40" s="189"/>
      <c r="AJ40" s="189"/>
      <c r="AK40" s="189"/>
      <c r="AL40" s="189"/>
      <c r="AM40" s="189"/>
      <c r="AN40" s="190"/>
      <c r="AO40" s="190"/>
      <c r="AP40" s="190"/>
    </row>
    <row r="41" spans="1:42" s="29" customFormat="1" ht="23.25" outlineLevel="1">
      <c r="A41" s="67" t="s">
        <v>128</v>
      </c>
      <c r="B41" s="129" t="s">
        <v>97</v>
      </c>
      <c r="C41" s="148">
        <f t="shared" si="49"/>
        <v>1</v>
      </c>
      <c r="D41" s="149"/>
      <c r="E41" s="139"/>
      <c r="F41" s="139"/>
      <c r="G41" s="135">
        <f>Потребность!D39</f>
        <v>1</v>
      </c>
      <c r="H41" s="150">
        <f t="shared" si="50"/>
        <v>1</v>
      </c>
      <c r="I41" s="149"/>
      <c r="J41" s="139"/>
      <c r="K41" s="139"/>
      <c r="L41" s="135"/>
      <c r="M41" s="150">
        <f t="shared" si="51"/>
        <v>0</v>
      </c>
      <c r="N41" s="149"/>
      <c r="O41" s="139"/>
      <c r="P41" s="139"/>
      <c r="Q41" s="135"/>
      <c r="R41" s="150">
        <f t="shared" si="52"/>
        <v>0</v>
      </c>
      <c r="S41" s="148">
        <f t="shared" si="23"/>
        <v>890.32440677966122</v>
      </c>
      <c r="T41" s="149"/>
      <c r="U41" s="139"/>
      <c r="V41" s="139"/>
      <c r="W41" s="135">
        <f>Потребность!F39</f>
        <v>890.32440677966122</v>
      </c>
      <c r="X41" s="150">
        <f t="shared" si="53"/>
        <v>890.32440677966122</v>
      </c>
      <c r="Y41" s="149"/>
      <c r="Z41" s="139"/>
      <c r="AA41" s="139"/>
      <c r="AB41" s="135"/>
      <c r="AC41" s="150">
        <f t="shared" si="54"/>
        <v>0</v>
      </c>
      <c r="AD41" s="149"/>
      <c r="AE41" s="139"/>
      <c r="AF41" s="139"/>
      <c r="AG41" s="135"/>
      <c r="AH41" s="150">
        <f t="shared" si="55"/>
        <v>0</v>
      </c>
      <c r="AI41" s="189"/>
      <c r="AJ41" s="189"/>
      <c r="AK41" s="189"/>
      <c r="AL41" s="189"/>
      <c r="AM41" s="189"/>
      <c r="AN41" s="190"/>
      <c r="AO41" s="190"/>
      <c r="AP41" s="190"/>
    </row>
    <row r="42" spans="1:42" s="29" customFormat="1" ht="23.25" outlineLevel="1">
      <c r="A42" s="67" t="s">
        <v>129</v>
      </c>
      <c r="B42" s="129" t="s">
        <v>98</v>
      </c>
      <c r="C42" s="148">
        <f t="shared" si="49"/>
        <v>1</v>
      </c>
      <c r="D42" s="149"/>
      <c r="E42" s="139"/>
      <c r="F42" s="139"/>
      <c r="G42" s="135">
        <f>Потребность!D40</f>
        <v>1</v>
      </c>
      <c r="H42" s="150">
        <f t="shared" si="50"/>
        <v>1</v>
      </c>
      <c r="I42" s="149"/>
      <c r="J42" s="139"/>
      <c r="K42" s="139"/>
      <c r="L42" s="135"/>
      <c r="M42" s="150">
        <f t="shared" si="51"/>
        <v>0</v>
      </c>
      <c r="N42" s="149"/>
      <c r="O42" s="139"/>
      <c r="P42" s="139"/>
      <c r="Q42" s="135"/>
      <c r="R42" s="150">
        <f t="shared" si="52"/>
        <v>0</v>
      </c>
      <c r="S42" s="148">
        <f t="shared" si="23"/>
        <v>2106.951525423729</v>
      </c>
      <c r="T42" s="149"/>
      <c r="U42" s="139"/>
      <c r="V42" s="139"/>
      <c r="W42" s="135">
        <f>Потребность!F40</f>
        <v>2106.951525423729</v>
      </c>
      <c r="X42" s="150">
        <f t="shared" si="53"/>
        <v>2106.951525423729</v>
      </c>
      <c r="Y42" s="149"/>
      <c r="Z42" s="139"/>
      <c r="AA42" s="139"/>
      <c r="AB42" s="135"/>
      <c r="AC42" s="150">
        <f t="shared" si="54"/>
        <v>0</v>
      </c>
      <c r="AD42" s="149"/>
      <c r="AE42" s="139"/>
      <c r="AF42" s="139"/>
      <c r="AG42" s="135"/>
      <c r="AH42" s="150">
        <f t="shared" si="55"/>
        <v>0</v>
      </c>
      <c r="AI42" s="189"/>
      <c r="AJ42" s="189"/>
      <c r="AK42" s="189"/>
      <c r="AL42" s="189"/>
      <c r="AM42" s="189"/>
      <c r="AN42" s="190"/>
      <c r="AO42" s="190"/>
      <c r="AP42" s="190"/>
    </row>
    <row r="43" spans="1:42" s="29" customFormat="1" ht="23.25" outlineLevel="1">
      <c r="A43" s="67" t="s">
        <v>130</v>
      </c>
      <c r="B43" s="129" t="s">
        <v>99</v>
      </c>
      <c r="C43" s="148">
        <f t="shared" si="49"/>
        <v>1</v>
      </c>
      <c r="D43" s="149"/>
      <c r="E43" s="139"/>
      <c r="F43" s="139"/>
      <c r="G43" s="135">
        <f>Потребность!D41</f>
        <v>1</v>
      </c>
      <c r="H43" s="150">
        <f t="shared" si="50"/>
        <v>1</v>
      </c>
      <c r="I43" s="149"/>
      <c r="J43" s="139"/>
      <c r="K43" s="139"/>
      <c r="L43" s="135"/>
      <c r="M43" s="150">
        <f t="shared" si="51"/>
        <v>0</v>
      </c>
      <c r="N43" s="149"/>
      <c r="O43" s="139"/>
      <c r="P43" s="139"/>
      <c r="Q43" s="135"/>
      <c r="R43" s="150">
        <f t="shared" si="52"/>
        <v>0</v>
      </c>
      <c r="S43" s="148">
        <f t="shared" si="23"/>
        <v>1116.544745762712</v>
      </c>
      <c r="T43" s="149"/>
      <c r="U43" s="139"/>
      <c r="V43" s="139"/>
      <c r="W43" s="135">
        <f>Потребность!F41</f>
        <v>1116.544745762712</v>
      </c>
      <c r="X43" s="150">
        <f t="shared" si="53"/>
        <v>1116.544745762712</v>
      </c>
      <c r="Y43" s="149"/>
      <c r="Z43" s="139"/>
      <c r="AA43" s="139"/>
      <c r="AB43" s="135"/>
      <c r="AC43" s="150">
        <f t="shared" si="54"/>
        <v>0</v>
      </c>
      <c r="AD43" s="149"/>
      <c r="AE43" s="139"/>
      <c r="AF43" s="139"/>
      <c r="AG43" s="135"/>
      <c r="AH43" s="150">
        <f t="shared" si="55"/>
        <v>0</v>
      </c>
      <c r="AI43" s="189"/>
      <c r="AJ43" s="189"/>
      <c r="AK43" s="189"/>
      <c r="AL43" s="189"/>
      <c r="AM43" s="189"/>
      <c r="AN43" s="190"/>
      <c r="AO43" s="190"/>
      <c r="AP43" s="190"/>
    </row>
    <row r="44" spans="1:42" s="29" customFormat="1" ht="23.25">
      <c r="A44" s="67" t="s">
        <v>131</v>
      </c>
      <c r="B44" s="129" t="s">
        <v>100</v>
      </c>
      <c r="C44" s="148">
        <f t="shared" si="49"/>
        <v>1</v>
      </c>
      <c r="D44" s="149"/>
      <c r="E44" s="151"/>
      <c r="F44" s="151"/>
      <c r="G44" s="148">
        <f>Потребность!D42</f>
        <v>1</v>
      </c>
      <c r="H44" s="150">
        <f t="shared" si="50"/>
        <v>1</v>
      </c>
      <c r="I44" s="149"/>
      <c r="J44" s="139"/>
      <c r="K44" s="139"/>
      <c r="L44" s="135"/>
      <c r="M44" s="150">
        <f t="shared" si="51"/>
        <v>0</v>
      </c>
      <c r="N44" s="149"/>
      <c r="O44" s="139"/>
      <c r="P44" s="139"/>
      <c r="Q44" s="135"/>
      <c r="R44" s="150">
        <f t="shared" si="52"/>
        <v>0</v>
      </c>
      <c r="S44" s="148">
        <f t="shared" si="23"/>
        <v>674.41593220338996</v>
      </c>
      <c r="T44" s="149"/>
      <c r="U44" s="139"/>
      <c r="V44" s="139"/>
      <c r="W44" s="135">
        <f>Потребность!F42</f>
        <v>674.41593220338996</v>
      </c>
      <c r="X44" s="150">
        <f t="shared" si="53"/>
        <v>674.41593220338996</v>
      </c>
      <c r="Y44" s="149"/>
      <c r="Z44" s="139"/>
      <c r="AA44" s="139"/>
      <c r="AB44" s="135"/>
      <c r="AC44" s="150">
        <f t="shared" si="54"/>
        <v>0</v>
      </c>
      <c r="AD44" s="149"/>
      <c r="AE44" s="139"/>
      <c r="AF44" s="139"/>
      <c r="AG44" s="135"/>
      <c r="AH44" s="150">
        <f t="shared" si="55"/>
        <v>0</v>
      </c>
      <c r="AI44" s="189"/>
      <c r="AJ44" s="189"/>
      <c r="AK44" s="189"/>
      <c r="AL44" s="189"/>
      <c r="AM44" s="189"/>
      <c r="AN44" s="190"/>
      <c r="AO44" s="190"/>
      <c r="AP44" s="190"/>
    </row>
    <row r="45" spans="1:42" s="29" customFormat="1" ht="23.25" outlineLevel="1">
      <c r="A45" s="67" t="s">
        <v>132</v>
      </c>
      <c r="B45" s="129" t="s">
        <v>101</v>
      </c>
      <c r="C45" s="148">
        <f t="shared" si="49"/>
        <v>1</v>
      </c>
      <c r="D45" s="149"/>
      <c r="E45" s="139"/>
      <c r="F45" s="139"/>
      <c r="G45" s="135">
        <f>Потребность!D43</f>
        <v>1</v>
      </c>
      <c r="H45" s="150">
        <f t="shared" si="50"/>
        <v>1</v>
      </c>
      <c r="I45" s="149"/>
      <c r="J45" s="139"/>
      <c r="K45" s="139"/>
      <c r="L45" s="135"/>
      <c r="M45" s="150">
        <f t="shared" si="51"/>
        <v>0</v>
      </c>
      <c r="N45" s="149"/>
      <c r="O45" s="139"/>
      <c r="P45" s="139"/>
      <c r="Q45" s="135"/>
      <c r="R45" s="150">
        <f t="shared" si="52"/>
        <v>0</v>
      </c>
      <c r="S45" s="148">
        <f t="shared" si="23"/>
        <v>879.5718644067797</v>
      </c>
      <c r="T45" s="149"/>
      <c r="U45" s="139"/>
      <c r="V45" s="139"/>
      <c r="W45" s="135">
        <f>Потребность!F43</f>
        <v>879.5718644067797</v>
      </c>
      <c r="X45" s="150">
        <f t="shared" si="53"/>
        <v>879.5718644067797</v>
      </c>
      <c r="Y45" s="149"/>
      <c r="Z45" s="139"/>
      <c r="AA45" s="139"/>
      <c r="AB45" s="135"/>
      <c r="AC45" s="150">
        <f t="shared" si="54"/>
        <v>0</v>
      </c>
      <c r="AD45" s="149"/>
      <c r="AE45" s="139"/>
      <c r="AF45" s="139"/>
      <c r="AG45" s="135"/>
      <c r="AH45" s="150">
        <f t="shared" si="55"/>
        <v>0</v>
      </c>
      <c r="AI45" s="189"/>
      <c r="AJ45" s="189"/>
      <c r="AK45" s="189"/>
      <c r="AL45" s="189"/>
      <c r="AM45" s="189"/>
      <c r="AN45" s="190"/>
      <c r="AO45" s="190"/>
      <c r="AP45" s="190"/>
    </row>
    <row r="46" spans="1:42" s="29" customFormat="1" ht="23.25" outlineLevel="1">
      <c r="A46" s="67" t="s">
        <v>133</v>
      </c>
      <c r="B46" s="129" t="s">
        <v>102</v>
      </c>
      <c r="C46" s="148">
        <f t="shared" si="49"/>
        <v>1</v>
      </c>
      <c r="D46" s="149"/>
      <c r="E46" s="139"/>
      <c r="F46" s="139"/>
      <c r="G46" s="135">
        <f>Потребность!D44</f>
        <v>1</v>
      </c>
      <c r="H46" s="150">
        <f t="shared" si="50"/>
        <v>1</v>
      </c>
      <c r="I46" s="149"/>
      <c r="J46" s="139"/>
      <c r="K46" s="139"/>
      <c r="L46" s="135"/>
      <c r="M46" s="150">
        <f t="shared" si="51"/>
        <v>0</v>
      </c>
      <c r="N46" s="149"/>
      <c r="O46" s="139"/>
      <c r="P46" s="139"/>
      <c r="Q46" s="135"/>
      <c r="R46" s="150">
        <f t="shared" si="52"/>
        <v>0</v>
      </c>
      <c r="S46" s="148">
        <f t="shared" si="23"/>
        <v>739.89728813559327</v>
      </c>
      <c r="T46" s="149"/>
      <c r="U46" s="139"/>
      <c r="V46" s="139"/>
      <c r="W46" s="135">
        <f>Потребность!F44</f>
        <v>739.89728813559327</v>
      </c>
      <c r="X46" s="150">
        <f t="shared" si="53"/>
        <v>739.89728813559327</v>
      </c>
      <c r="Y46" s="149"/>
      <c r="Z46" s="139"/>
      <c r="AA46" s="139"/>
      <c r="AB46" s="135"/>
      <c r="AC46" s="150">
        <f t="shared" si="54"/>
        <v>0</v>
      </c>
      <c r="AD46" s="149"/>
      <c r="AE46" s="139"/>
      <c r="AF46" s="139"/>
      <c r="AG46" s="135"/>
      <c r="AH46" s="150">
        <f t="shared" si="55"/>
        <v>0</v>
      </c>
      <c r="AI46" s="189"/>
      <c r="AJ46" s="189"/>
      <c r="AK46" s="189"/>
      <c r="AL46" s="189"/>
      <c r="AM46" s="189"/>
      <c r="AN46" s="190"/>
      <c r="AO46" s="190"/>
      <c r="AP46" s="190"/>
    </row>
    <row r="47" spans="1:42" s="29" customFormat="1" ht="23.25" outlineLevel="1">
      <c r="A47" s="67" t="s">
        <v>134</v>
      </c>
      <c r="B47" s="129" t="s">
        <v>103</v>
      </c>
      <c r="C47" s="148">
        <f t="shared" si="49"/>
        <v>1</v>
      </c>
      <c r="D47" s="149"/>
      <c r="E47" s="139"/>
      <c r="F47" s="139"/>
      <c r="G47" s="135">
        <f>Потребность!D45</f>
        <v>1</v>
      </c>
      <c r="H47" s="150">
        <f t="shared" si="50"/>
        <v>1</v>
      </c>
      <c r="I47" s="149"/>
      <c r="J47" s="139"/>
      <c r="K47" s="139"/>
      <c r="L47" s="135"/>
      <c r="M47" s="150">
        <f t="shared" si="51"/>
        <v>0</v>
      </c>
      <c r="N47" s="149"/>
      <c r="O47" s="139"/>
      <c r="P47" s="139"/>
      <c r="Q47" s="135"/>
      <c r="R47" s="150">
        <f t="shared" si="52"/>
        <v>0</v>
      </c>
      <c r="S47" s="148">
        <f t="shared" si="23"/>
        <v>700.1854237288137</v>
      </c>
      <c r="T47" s="149"/>
      <c r="U47" s="139"/>
      <c r="V47" s="139"/>
      <c r="W47" s="135">
        <f>Потребность!F45</f>
        <v>700.1854237288137</v>
      </c>
      <c r="X47" s="150">
        <f t="shared" si="53"/>
        <v>700.1854237288137</v>
      </c>
      <c r="Y47" s="149"/>
      <c r="Z47" s="139"/>
      <c r="AA47" s="139"/>
      <c r="AB47" s="135"/>
      <c r="AC47" s="150">
        <f t="shared" si="54"/>
        <v>0</v>
      </c>
      <c r="AD47" s="149"/>
      <c r="AE47" s="139"/>
      <c r="AF47" s="139"/>
      <c r="AG47" s="135"/>
      <c r="AH47" s="150">
        <f t="shared" si="55"/>
        <v>0</v>
      </c>
      <c r="AI47" s="189"/>
      <c r="AJ47" s="189"/>
      <c r="AK47" s="189"/>
      <c r="AL47" s="189"/>
      <c r="AM47" s="189"/>
      <c r="AN47" s="190"/>
      <c r="AO47" s="190"/>
      <c r="AP47" s="190"/>
    </row>
    <row r="48" spans="1:42" s="29" customFormat="1" ht="23.25">
      <c r="A48" s="67" t="s">
        <v>135</v>
      </c>
      <c r="B48" s="129" t="s">
        <v>104</v>
      </c>
      <c r="C48" s="148">
        <f t="shared" si="49"/>
        <v>1</v>
      </c>
      <c r="D48" s="149"/>
      <c r="E48" s="151"/>
      <c r="F48" s="151"/>
      <c r="G48" s="148">
        <f>Потребность!D46</f>
        <v>1</v>
      </c>
      <c r="H48" s="150">
        <f t="shared" si="50"/>
        <v>1</v>
      </c>
      <c r="I48" s="149"/>
      <c r="J48" s="151"/>
      <c r="K48" s="151"/>
      <c r="L48" s="148"/>
      <c r="M48" s="150">
        <f t="shared" si="51"/>
        <v>0</v>
      </c>
      <c r="N48" s="149"/>
      <c r="O48" s="151"/>
      <c r="P48" s="151"/>
      <c r="Q48" s="148"/>
      <c r="R48" s="150">
        <f t="shared" si="52"/>
        <v>0</v>
      </c>
      <c r="S48" s="148">
        <f t="shared" si="23"/>
        <v>1438.6023728813559</v>
      </c>
      <c r="T48" s="149"/>
      <c r="U48" s="151"/>
      <c r="V48" s="151"/>
      <c r="W48" s="148">
        <f>Потребность!F46</f>
        <v>1438.6023728813559</v>
      </c>
      <c r="X48" s="150">
        <f t="shared" si="53"/>
        <v>1438.6023728813559</v>
      </c>
      <c r="Y48" s="149"/>
      <c r="Z48" s="151"/>
      <c r="AA48" s="151"/>
      <c r="AB48" s="148"/>
      <c r="AC48" s="150">
        <f t="shared" si="54"/>
        <v>0</v>
      </c>
      <c r="AD48" s="149"/>
      <c r="AE48" s="151"/>
      <c r="AF48" s="151"/>
      <c r="AG48" s="148"/>
      <c r="AH48" s="150">
        <f t="shared" si="55"/>
        <v>0</v>
      </c>
      <c r="AI48" s="189"/>
      <c r="AJ48" s="189"/>
      <c r="AK48" s="189"/>
      <c r="AL48" s="189"/>
      <c r="AM48" s="189"/>
      <c r="AN48" s="190"/>
      <c r="AO48" s="190"/>
      <c r="AP48" s="190"/>
    </row>
    <row r="49" spans="1:42" s="29" customFormat="1" ht="23.25" outlineLevel="1">
      <c r="A49" s="67" t="s">
        <v>136</v>
      </c>
      <c r="B49" s="129" t="s">
        <v>105</v>
      </c>
      <c r="C49" s="148">
        <f t="shared" si="49"/>
        <v>1</v>
      </c>
      <c r="D49" s="149"/>
      <c r="E49" s="139"/>
      <c r="F49" s="139"/>
      <c r="G49" s="135">
        <f>Потребность!D47</f>
        <v>1</v>
      </c>
      <c r="H49" s="150">
        <f t="shared" si="50"/>
        <v>1</v>
      </c>
      <c r="I49" s="149"/>
      <c r="J49" s="139"/>
      <c r="K49" s="139"/>
      <c r="L49" s="135"/>
      <c r="M49" s="150">
        <f t="shared" si="51"/>
        <v>0</v>
      </c>
      <c r="N49" s="149"/>
      <c r="O49" s="139"/>
      <c r="P49" s="139"/>
      <c r="Q49" s="135"/>
      <c r="R49" s="150">
        <f t="shared" si="52"/>
        <v>0</v>
      </c>
      <c r="S49" s="148">
        <f t="shared" si="23"/>
        <v>956.69728813559334</v>
      </c>
      <c r="T49" s="149"/>
      <c r="U49" s="139"/>
      <c r="V49" s="139"/>
      <c r="W49" s="135">
        <f>Потребность!F47</f>
        <v>956.69728813559334</v>
      </c>
      <c r="X49" s="150">
        <f t="shared" si="53"/>
        <v>956.69728813559334</v>
      </c>
      <c r="Y49" s="149"/>
      <c r="Z49" s="139"/>
      <c r="AA49" s="139"/>
      <c r="AB49" s="135"/>
      <c r="AC49" s="150">
        <f t="shared" si="54"/>
        <v>0</v>
      </c>
      <c r="AD49" s="149"/>
      <c r="AE49" s="139"/>
      <c r="AF49" s="139"/>
      <c r="AG49" s="152"/>
      <c r="AH49" s="150">
        <f t="shared" si="55"/>
        <v>0</v>
      </c>
      <c r="AI49" s="189"/>
      <c r="AJ49" s="189"/>
      <c r="AK49" s="189"/>
      <c r="AL49" s="189"/>
      <c r="AM49" s="189"/>
      <c r="AN49" s="190"/>
      <c r="AO49" s="190"/>
      <c r="AP49" s="190"/>
    </row>
    <row r="50" spans="1:42" s="29" customFormat="1" ht="23.25">
      <c r="A50" s="67" t="s">
        <v>137</v>
      </c>
      <c r="B50" s="129" t="s">
        <v>106</v>
      </c>
      <c r="C50" s="148">
        <f t="shared" si="49"/>
        <v>1</v>
      </c>
      <c r="D50" s="149"/>
      <c r="E50" s="151"/>
      <c r="F50" s="151"/>
      <c r="G50" s="148">
        <f>Потребность!D48</f>
        <v>1</v>
      </c>
      <c r="H50" s="150">
        <f t="shared" si="50"/>
        <v>1</v>
      </c>
      <c r="I50" s="149"/>
      <c r="J50" s="139"/>
      <c r="K50" s="139"/>
      <c r="L50" s="135"/>
      <c r="M50" s="150">
        <f t="shared" si="51"/>
        <v>0</v>
      </c>
      <c r="N50" s="149"/>
      <c r="O50" s="139"/>
      <c r="P50" s="139"/>
      <c r="Q50" s="135"/>
      <c r="R50" s="150">
        <f t="shared" si="52"/>
        <v>0</v>
      </c>
      <c r="S50" s="148">
        <f t="shared" si="23"/>
        <v>517.11423728813566</v>
      </c>
      <c r="T50" s="149"/>
      <c r="U50" s="139"/>
      <c r="V50" s="139"/>
      <c r="W50" s="135">
        <f>Потребность!F48</f>
        <v>517.11423728813566</v>
      </c>
      <c r="X50" s="150">
        <f t="shared" si="53"/>
        <v>517.11423728813566</v>
      </c>
      <c r="Y50" s="149"/>
      <c r="Z50" s="139"/>
      <c r="AA50" s="139"/>
      <c r="AB50" s="135"/>
      <c r="AC50" s="150">
        <f t="shared" si="54"/>
        <v>0</v>
      </c>
      <c r="AD50" s="149"/>
      <c r="AE50" s="139"/>
      <c r="AF50" s="139"/>
      <c r="AG50" s="135"/>
      <c r="AH50" s="150">
        <f t="shared" si="55"/>
        <v>0</v>
      </c>
      <c r="AI50" s="189"/>
      <c r="AJ50" s="189"/>
      <c r="AK50" s="189"/>
      <c r="AL50" s="189"/>
      <c r="AM50" s="189"/>
      <c r="AN50" s="190"/>
      <c r="AO50" s="190"/>
      <c r="AP50" s="190"/>
    </row>
    <row r="51" spans="1:42" s="29" customFormat="1" ht="23.25" outlineLevel="1">
      <c r="A51" s="67" t="s">
        <v>138</v>
      </c>
      <c r="B51" s="129" t="s">
        <v>107</v>
      </c>
      <c r="C51" s="148">
        <f t="shared" si="49"/>
        <v>1</v>
      </c>
      <c r="D51" s="149"/>
      <c r="E51" s="139"/>
      <c r="F51" s="139"/>
      <c r="G51" s="135">
        <f>Потребность!D49</f>
        <v>1</v>
      </c>
      <c r="H51" s="150">
        <f t="shared" si="50"/>
        <v>1</v>
      </c>
      <c r="I51" s="149"/>
      <c r="J51" s="139"/>
      <c r="K51" s="139"/>
      <c r="L51" s="135"/>
      <c r="M51" s="150">
        <f t="shared" si="51"/>
        <v>0</v>
      </c>
      <c r="N51" s="149"/>
      <c r="O51" s="139"/>
      <c r="P51" s="139"/>
      <c r="Q51" s="135"/>
      <c r="R51" s="150">
        <f t="shared" si="52"/>
        <v>0</v>
      </c>
      <c r="S51" s="148">
        <f t="shared" si="23"/>
        <v>1301.0871186440679</v>
      </c>
      <c r="T51" s="149"/>
      <c r="U51" s="139"/>
      <c r="V51" s="139"/>
      <c r="W51" s="135">
        <f>Потребность!F49</f>
        <v>1301.0871186440679</v>
      </c>
      <c r="X51" s="150">
        <f t="shared" si="53"/>
        <v>1301.0871186440679</v>
      </c>
      <c r="Y51" s="149"/>
      <c r="Z51" s="139"/>
      <c r="AA51" s="139"/>
      <c r="AB51" s="135"/>
      <c r="AC51" s="150">
        <f t="shared" si="54"/>
        <v>0</v>
      </c>
      <c r="AD51" s="149"/>
      <c r="AE51" s="139"/>
      <c r="AF51" s="139"/>
      <c r="AG51" s="135"/>
      <c r="AH51" s="150">
        <f t="shared" si="55"/>
        <v>0</v>
      </c>
      <c r="AI51" s="189"/>
      <c r="AJ51" s="189"/>
      <c r="AK51" s="189"/>
      <c r="AL51" s="189"/>
      <c r="AM51" s="189"/>
      <c r="AN51" s="190"/>
      <c r="AO51" s="190"/>
      <c r="AP51" s="190"/>
    </row>
    <row r="52" spans="1:42" s="29" customFormat="1" ht="23.25" outlineLevel="1">
      <c r="A52" s="67" t="s">
        <v>139</v>
      </c>
      <c r="B52" s="129" t="s">
        <v>108</v>
      </c>
      <c r="C52" s="148">
        <f t="shared" si="49"/>
        <v>1</v>
      </c>
      <c r="D52" s="149"/>
      <c r="E52" s="139"/>
      <c r="F52" s="139"/>
      <c r="G52" s="135">
        <f>Потребность!D50</f>
        <v>1</v>
      </c>
      <c r="H52" s="150">
        <f t="shared" si="50"/>
        <v>1</v>
      </c>
      <c r="I52" s="149"/>
      <c r="J52" s="139"/>
      <c r="K52" s="139"/>
      <c r="L52" s="135"/>
      <c r="M52" s="150">
        <f t="shared" si="51"/>
        <v>0</v>
      </c>
      <c r="N52" s="149"/>
      <c r="O52" s="139"/>
      <c r="P52" s="139"/>
      <c r="Q52" s="135"/>
      <c r="R52" s="150">
        <f t="shared" si="52"/>
        <v>0</v>
      </c>
      <c r="S52" s="148">
        <f t="shared" si="23"/>
        <v>1196.9142372881356</v>
      </c>
      <c r="T52" s="149"/>
      <c r="U52" s="139"/>
      <c r="V52" s="139"/>
      <c r="W52" s="135">
        <f>Потребность!F50</f>
        <v>1196.9142372881356</v>
      </c>
      <c r="X52" s="150">
        <f t="shared" si="53"/>
        <v>1196.9142372881356</v>
      </c>
      <c r="Y52" s="149"/>
      <c r="Z52" s="139"/>
      <c r="AA52" s="139"/>
      <c r="AB52" s="135"/>
      <c r="AC52" s="150">
        <f t="shared" si="54"/>
        <v>0</v>
      </c>
      <c r="AD52" s="149"/>
      <c r="AE52" s="139"/>
      <c r="AF52" s="139"/>
      <c r="AG52" s="135"/>
      <c r="AH52" s="150">
        <f t="shared" si="55"/>
        <v>0</v>
      </c>
      <c r="AI52" s="189"/>
      <c r="AJ52" s="189"/>
      <c r="AK52" s="189"/>
      <c r="AL52" s="189"/>
      <c r="AM52" s="189"/>
      <c r="AN52" s="190"/>
      <c r="AO52" s="190"/>
      <c r="AP52" s="190"/>
    </row>
    <row r="53" spans="1:42" s="29" customFormat="1" ht="23.25" outlineLevel="1">
      <c r="A53" s="67" t="s">
        <v>140</v>
      </c>
      <c r="B53" s="129" t="s">
        <v>109</v>
      </c>
      <c r="C53" s="148">
        <f t="shared" si="49"/>
        <v>1</v>
      </c>
      <c r="D53" s="149"/>
      <c r="E53" s="139"/>
      <c r="F53" s="139"/>
      <c r="G53" s="135">
        <f>Потребность!D51</f>
        <v>1</v>
      </c>
      <c r="H53" s="150">
        <f t="shared" si="50"/>
        <v>1</v>
      </c>
      <c r="I53" s="149"/>
      <c r="J53" s="139"/>
      <c r="K53" s="139"/>
      <c r="L53" s="135"/>
      <c r="M53" s="150">
        <f t="shared" si="51"/>
        <v>0</v>
      </c>
      <c r="N53" s="149"/>
      <c r="O53" s="139"/>
      <c r="P53" s="139"/>
      <c r="Q53" s="135"/>
      <c r="R53" s="150">
        <f t="shared" si="52"/>
        <v>0</v>
      </c>
      <c r="S53" s="148">
        <f t="shared" si="23"/>
        <v>802.63966101694928</v>
      </c>
      <c r="T53" s="149"/>
      <c r="U53" s="139"/>
      <c r="V53" s="139"/>
      <c r="W53" s="135">
        <f>Потребность!F51</f>
        <v>802.63966101694928</v>
      </c>
      <c r="X53" s="150">
        <f t="shared" si="53"/>
        <v>802.63966101694928</v>
      </c>
      <c r="Y53" s="149"/>
      <c r="Z53" s="139"/>
      <c r="AA53" s="139"/>
      <c r="AB53" s="135"/>
      <c r="AC53" s="150">
        <f t="shared" si="54"/>
        <v>0</v>
      </c>
      <c r="AD53" s="149"/>
      <c r="AE53" s="139"/>
      <c r="AF53" s="139"/>
      <c r="AG53" s="135"/>
      <c r="AH53" s="150">
        <f t="shared" si="55"/>
        <v>0</v>
      </c>
      <c r="AI53" s="189"/>
      <c r="AJ53" s="189"/>
      <c r="AK53" s="189"/>
      <c r="AL53" s="189"/>
      <c r="AM53" s="189"/>
      <c r="AN53" s="190"/>
      <c r="AO53" s="190"/>
      <c r="AP53" s="190"/>
    </row>
    <row r="54" spans="1:42" s="29" customFormat="1" ht="23.25" outlineLevel="1">
      <c r="A54" s="67" t="s">
        <v>141</v>
      </c>
      <c r="B54" s="129" t="s">
        <v>110</v>
      </c>
      <c r="C54" s="148">
        <f t="shared" si="49"/>
        <v>1</v>
      </c>
      <c r="D54" s="149"/>
      <c r="E54" s="139"/>
      <c r="F54" s="139"/>
      <c r="G54" s="135">
        <f>Потребность!D52</f>
        <v>1</v>
      </c>
      <c r="H54" s="150">
        <f t="shared" si="50"/>
        <v>1</v>
      </c>
      <c r="I54" s="149"/>
      <c r="J54" s="139"/>
      <c r="K54" s="139"/>
      <c r="L54" s="135"/>
      <c r="M54" s="150">
        <f t="shared" si="51"/>
        <v>0</v>
      </c>
      <c r="N54" s="149"/>
      <c r="O54" s="139"/>
      <c r="P54" s="139"/>
      <c r="Q54" s="135"/>
      <c r="R54" s="150">
        <f t="shared" si="52"/>
        <v>0</v>
      </c>
      <c r="S54" s="148">
        <f t="shared" si="23"/>
        <v>608.99898305084753</v>
      </c>
      <c r="T54" s="149"/>
      <c r="U54" s="139"/>
      <c r="V54" s="139"/>
      <c r="W54" s="135">
        <f>Потребность!F52</f>
        <v>608.99898305084753</v>
      </c>
      <c r="X54" s="150">
        <f t="shared" si="53"/>
        <v>608.99898305084753</v>
      </c>
      <c r="Y54" s="149"/>
      <c r="Z54" s="139"/>
      <c r="AA54" s="139"/>
      <c r="AB54" s="135"/>
      <c r="AC54" s="150">
        <f t="shared" si="54"/>
        <v>0</v>
      </c>
      <c r="AD54" s="149"/>
      <c r="AE54" s="139"/>
      <c r="AF54" s="139"/>
      <c r="AG54" s="135"/>
      <c r="AH54" s="150">
        <f t="shared" si="55"/>
        <v>0</v>
      </c>
      <c r="AI54" s="189"/>
      <c r="AJ54" s="189"/>
      <c r="AK54" s="189"/>
      <c r="AL54" s="189"/>
      <c r="AM54" s="189"/>
      <c r="AN54" s="190"/>
      <c r="AO54" s="190"/>
      <c r="AP54" s="190"/>
    </row>
    <row r="55" spans="1:42" s="29" customFormat="1" ht="23.25" outlineLevel="1">
      <c r="A55" s="67" t="s">
        <v>142</v>
      </c>
      <c r="B55" s="129" t="s">
        <v>111</v>
      </c>
      <c r="C55" s="148">
        <f t="shared" si="49"/>
        <v>1</v>
      </c>
      <c r="D55" s="149"/>
      <c r="E55" s="139"/>
      <c r="F55" s="139"/>
      <c r="G55" s="135">
        <f>Потребность!D53</f>
        <v>1</v>
      </c>
      <c r="H55" s="150">
        <f t="shared" si="50"/>
        <v>1</v>
      </c>
      <c r="I55" s="149"/>
      <c r="J55" s="139"/>
      <c r="K55" s="139"/>
      <c r="L55" s="135"/>
      <c r="M55" s="150">
        <f t="shared" si="51"/>
        <v>0</v>
      </c>
      <c r="N55" s="149"/>
      <c r="O55" s="139"/>
      <c r="P55" s="139"/>
      <c r="Q55" s="135"/>
      <c r="R55" s="150">
        <f t="shared" si="52"/>
        <v>0</v>
      </c>
      <c r="S55" s="148">
        <f t="shared" si="23"/>
        <v>669.3244067796611</v>
      </c>
      <c r="T55" s="149"/>
      <c r="U55" s="139"/>
      <c r="V55" s="139"/>
      <c r="W55" s="135">
        <f>Потребность!F53</f>
        <v>669.3244067796611</v>
      </c>
      <c r="X55" s="150">
        <f t="shared" si="53"/>
        <v>669.3244067796611</v>
      </c>
      <c r="Y55" s="149"/>
      <c r="Z55" s="139"/>
      <c r="AA55" s="139"/>
      <c r="AB55" s="135"/>
      <c r="AC55" s="150">
        <f t="shared" si="54"/>
        <v>0</v>
      </c>
      <c r="AD55" s="149"/>
      <c r="AE55" s="139"/>
      <c r="AF55" s="139"/>
      <c r="AG55" s="135"/>
      <c r="AH55" s="150">
        <f t="shared" si="55"/>
        <v>0</v>
      </c>
      <c r="AI55" s="189"/>
      <c r="AJ55" s="189"/>
      <c r="AK55" s="189"/>
      <c r="AL55" s="189"/>
      <c r="AM55" s="189"/>
      <c r="AN55" s="190"/>
      <c r="AO55" s="190"/>
      <c r="AP55" s="190"/>
    </row>
    <row r="56" spans="1:42" s="29" customFormat="1" ht="23.25">
      <c r="A56" s="67" t="s">
        <v>143</v>
      </c>
      <c r="B56" s="129" t="s">
        <v>112</v>
      </c>
      <c r="C56" s="148">
        <f t="shared" si="49"/>
        <v>1</v>
      </c>
      <c r="D56" s="149"/>
      <c r="E56" s="151"/>
      <c r="F56" s="151"/>
      <c r="G56" s="148">
        <f>Потребность!D54</f>
        <v>1</v>
      </c>
      <c r="H56" s="150">
        <f t="shared" si="50"/>
        <v>1</v>
      </c>
      <c r="I56" s="149"/>
      <c r="J56" s="139"/>
      <c r="K56" s="139"/>
      <c r="L56" s="135"/>
      <c r="M56" s="150">
        <f t="shared" si="51"/>
        <v>0</v>
      </c>
      <c r="N56" s="149"/>
      <c r="O56" s="139"/>
      <c r="P56" s="139"/>
      <c r="Q56" s="135"/>
      <c r="R56" s="150">
        <f t="shared" si="52"/>
        <v>0</v>
      </c>
      <c r="S56" s="148">
        <f t="shared" si="23"/>
        <v>654.30745762711865</v>
      </c>
      <c r="T56" s="149"/>
      <c r="U56" s="139"/>
      <c r="V56" s="139"/>
      <c r="W56" s="135">
        <f>Потребность!F54</f>
        <v>654.30745762711865</v>
      </c>
      <c r="X56" s="150">
        <f t="shared" si="53"/>
        <v>654.30745762711865</v>
      </c>
      <c r="Y56" s="149"/>
      <c r="Z56" s="139"/>
      <c r="AA56" s="139"/>
      <c r="AB56" s="135"/>
      <c r="AC56" s="150">
        <f t="shared" si="54"/>
        <v>0</v>
      </c>
      <c r="AD56" s="149"/>
      <c r="AE56" s="139"/>
      <c r="AF56" s="139"/>
      <c r="AG56" s="135"/>
      <c r="AH56" s="150">
        <f t="shared" si="55"/>
        <v>0</v>
      </c>
      <c r="AI56" s="189"/>
      <c r="AJ56" s="189"/>
      <c r="AK56" s="189"/>
      <c r="AL56" s="189"/>
      <c r="AM56" s="189"/>
      <c r="AN56" s="190"/>
      <c r="AO56" s="190"/>
      <c r="AP56" s="190"/>
    </row>
    <row r="57" spans="1:42" s="29" customFormat="1" ht="23.25" outlineLevel="1">
      <c r="A57" s="67" t="s">
        <v>144</v>
      </c>
      <c r="B57" s="129" t="s">
        <v>113</v>
      </c>
      <c r="C57" s="148">
        <f t="shared" si="49"/>
        <v>1</v>
      </c>
      <c r="D57" s="149"/>
      <c r="E57" s="139"/>
      <c r="F57" s="139"/>
      <c r="G57" s="135">
        <f>Потребность!D55</f>
        <v>1</v>
      </c>
      <c r="H57" s="150">
        <f t="shared" si="50"/>
        <v>1</v>
      </c>
      <c r="I57" s="149"/>
      <c r="J57" s="139"/>
      <c r="K57" s="139"/>
      <c r="L57" s="135"/>
      <c r="M57" s="150">
        <f t="shared" si="51"/>
        <v>0</v>
      </c>
      <c r="N57" s="149"/>
      <c r="O57" s="139"/>
      <c r="P57" s="139"/>
      <c r="Q57" s="135"/>
      <c r="R57" s="150">
        <f t="shared" si="52"/>
        <v>0</v>
      </c>
      <c r="S57" s="148">
        <f t="shared" si="23"/>
        <v>955.93457627118653</v>
      </c>
      <c r="T57" s="149"/>
      <c r="U57" s="139"/>
      <c r="V57" s="139"/>
      <c r="W57" s="135">
        <f>Потребность!F55</f>
        <v>955.93457627118653</v>
      </c>
      <c r="X57" s="150">
        <f t="shared" si="53"/>
        <v>955.93457627118653</v>
      </c>
      <c r="Y57" s="149"/>
      <c r="Z57" s="139"/>
      <c r="AA57" s="139"/>
      <c r="AB57" s="135"/>
      <c r="AC57" s="150">
        <f t="shared" si="54"/>
        <v>0</v>
      </c>
      <c r="AD57" s="149"/>
      <c r="AE57" s="139"/>
      <c r="AF57" s="139"/>
      <c r="AG57" s="135"/>
      <c r="AH57" s="150">
        <f t="shared" si="55"/>
        <v>0</v>
      </c>
      <c r="AI57" s="189"/>
      <c r="AJ57" s="189"/>
      <c r="AK57" s="189"/>
      <c r="AL57" s="189"/>
      <c r="AM57" s="189"/>
      <c r="AN57" s="190"/>
      <c r="AO57" s="190"/>
      <c r="AP57" s="190"/>
    </row>
    <row r="58" spans="1:42" s="29" customFormat="1" ht="23.25" outlineLevel="1">
      <c r="A58" s="67" t="s">
        <v>145</v>
      </c>
      <c r="B58" s="129" t="s">
        <v>114</v>
      </c>
      <c r="C58" s="148">
        <f t="shared" si="49"/>
        <v>1</v>
      </c>
      <c r="D58" s="149"/>
      <c r="E58" s="139"/>
      <c r="F58" s="139"/>
      <c r="G58" s="135">
        <f>Потребность!D56</f>
        <v>1</v>
      </c>
      <c r="H58" s="150">
        <f t="shared" si="50"/>
        <v>1</v>
      </c>
      <c r="I58" s="149"/>
      <c r="J58" s="139"/>
      <c r="K58" s="139"/>
      <c r="L58" s="135"/>
      <c r="M58" s="150">
        <f t="shared" si="51"/>
        <v>0</v>
      </c>
      <c r="N58" s="149"/>
      <c r="O58" s="139"/>
      <c r="P58" s="139"/>
      <c r="Q58" s="135"/>
      <c r="R58" s="150">
        <f t="shared" ref="R58:R61" si="56">Q58+P58+O58+N58</f>
        <v>0</v>
      </c>
      <c r="S58" s="148">
        <f t="shared" ref="S58:S61" si="57">X58+AC58+AH58</f>
        <v>690.3244067796611</v>
      </c>
      <c r="T58" s="149"/>
      <c r="U58" s="139"/>
      <c r="V58" s="139"/>
      <c r="W58" s="135">
        <f>Потребность!F56</f>
        <v>690.3244067796611</v>
      </c>
      <c r="X58" s="150">
        <f t="shared" si="53"/>
        <v>690.3244067796611</v>
      </c>
      <c r="Y58" s="149"/>
      <c r="Z58" s="139"/>
      <c r="AA58" s="139"/>
      <c r="AB58" s="135"/>
      <c r="AC58" s="150">
        <f t="shared" si="54"/>
        <v>0</v>
      </c>
      <c r="AD58" s="149"/>
      <c r="AE58" s="139"/>
      <c r="AF58" s="139"/>
      <c r="AG58" s="135"/>
      <c r="AH58" s="150">
        <f t="shared" si="55"/>
        <v>0</v>
      </c>
      <c r="AI58" s="189"/>
      <c r="AJ58" s="189"/>
      <c r="AK58" s="189"/>
      <c r="AL58" s="189"/>
      <c r="AM58" s="189"/>
      <c r="AN58" s="190"/>
      <c r="AO58" s="190"/>
      <c r="AP58" s="190"/>
    </row>
    <row r="59" spans="1:42" s="29" customFormat="1" ht="23.25" outlineLevel="1">
      <c r="A59" s="67" t="s">
        <v>146</v>
      </c>
      <c r="B59" s="129" t="s">
        <v>115</v>
      </c>
      <c r="C59" s="148">
        <f t="shared" si="49"/>
        <v>1</v>
      </c>
      <c r="D59" s="149"/>
      <c r="E59" s="139"/>
      <c r="F59" s="139"/>
      <c r="G59" s="135">
        <f>Потребность!D57</f>
        <v>1</v>
      </c>
      <c r="H59" s="150">
        <f t="shared" si="50"/>
        <v>1</v>
      </c>
      <c r="I59" s="149"/>
      <c r="J59" s="139"/>
      <c r="K59" s="139"/>
      <c r="L59" s="135"/>
      <c r="M59" s="150">
        <f t="shared" si="51"/>
        <v>0</v>
      </c>
      <c r="N59" s="149"/>
      <c r="O59" s="139"/>
      <c r="P59" s="139"/>
      <c r="Q59" s="135"/>
      <c r="R59" s="150">
        <f t="shared" si="56"/>
        <v>0</v>
      </c>
      <c r="S59" s="148">
        <f t="shared" si="57"/>
        <v>942.44305084745781</v>
      </c>
      <c r="T59" s="149"/>
      <c r="U59" s="139"/>
      <c r="V59" s="139"/>
      <c r="W59" s="135">
        <f>Потребность!F57</f>
        <v>942.44305084745781</v>
      </c>
      <c r="X59" s="150">
        <f t="shared" si="53"/>
        <v>942.44305084745781</v>
      </c>
      <c r="Y59" s="149"/>
      <c r="Z59" s="139"/>
      <c r="AA59" s="139"/>
      <c r="AB59" s="135"/>
      <c r="AC59" s="150">
        <f t="shared" si="54"/>
        <v>0</v>
      </c>
      <c r="AD59" s="149"/>
      <c r="AE59" s="139"/>
      <c r="AF59" s="139"/>
      <c r="AG59" s="135"/>
      <c r="AH59" s="150">
        <f t="shared" si="55"/>
        <v>0</v>
      </c>
      <c r="AI59" s="189"/>
      <c r="AJ59" s="189"/>
      <c r="AK59" s="189"/>
      <c r="AL59" s="189"/>
      <c r="AM59" s="189"/>
      <c r="AN59" s="190"/>
      <c r="AO59" s="190"/>
      <c r="AP59" s="190"/>
    </row>
    <row r="60" spans="1:42" s="29" customFormat="1" ht="23.25" outlineLevel="1">
      <c r="A60" s="67" t="s">
        <v>147</v>
      </c>
      <c r="B60" s="129" t="s">
        <v>116</v>
      </c>
      <c r="C60" s="148">
        <f t="shared" si="49"/>
        <v>1</v>
      </c>
      <c r="D60" s="149"/>
      <c r="E60" s="139"/>
      <c r="F60" s="139"/>
      <c r="G60" s="135">
        <f>Потребность!D58</f>
        <v>1</v>
      </c>
      <c r="H60" s="150">
        <f t="shared" si="50"/>
        <v>1</v>
      </c>
      <c r="I60" s="149"/>
      <c r="J60" s="139"/>
      <c r="K60" s="139"/>
      <c r="L60" s="135"/>
      <c r="M60" s="150">
        <f t="shared" si="51"/>
        <v>0</v>
      </c>
      <c r="N60" s="149"/>
      <c r="O60" s="139"/>
      <c r="P60" s="139"/>
      <c r="Q60" s="135"/>
      <c r="R60" s="150">
        <f t="shared" si="56"/>
        <v>0</v>
      </c>
      <c r="S60" s="148">
        <f t="shared" si="57"/>
        <v>528.56508474576276</v>
      </c>
      <c r="T60" s="149"/>
      <c r="U60" s="139"/>
      <c r="V60" s="139"/>
      <c r="W60" s="135">
        <f>Потребность!F58</f>
        <v>528.56508474576276</v>
      </c>
      <c r="X60" s="150">
        <f t="shared" si="53"/>
        <v>528.56508474576276</v>
      </c>
      <c r="Y60" s="149"/>
      <c r="Z60" s="139"/>
      <c r="AA60" s="139"/>
      <c r="AB60" s="135"/>
      <c r="AC60" s="150">
        <f t="shared" si="54"/>
        <v>0</v>
      </c>
      <c r="AD60" s="149"/>
      <c r="AE60" s="139"/>
      <c r="AF60" s="139"/>
      <c r="AG60" s="135"/>
      <c r="AH60" s="150">
        <f t="shared" si="55"/>
        <v>0</v>
      </c>
      <c r="AI60" s="189"/>
      <c r="AJ60" s="189"/>
      <c r="AK60" s="189"/>
      <c r="AL60" s="189"/>
      <c r="AM60" s="189"/>
      <c r="AN60" s="190"/>
      <c r="AO60" s="190"/>
      <c r="AP60" s="190"/>
    </row>
    <row r="61" spans="1:42" s="29" customFormat="1" ht="24" outlineLevel="1" thickBot="1">
      <c r="A61" s="67" t="s">
        <v>148</v>
      </c>
      <c r="B61" s="129" t="s">
        <v>117</v>
      </c>
      <c r="C61" s="148">
        <f t="shared" si="49"/>
        <v>1</v>
      </c>
      <c r="D61" s="149"/>
      <c r="E61" s="139"/>
      <c r="F61" s="139"/>
      <c r="G61" s="135">
        <f>Потребность!D59</f>
        <v>1</v>
      </c>
      <c r="H61" s="150">
        <f t="shared" si="50"/>
        <v>1</v>
      </c>
      <c r="I61" s="149"/>
      <c r="J61" s="139"/>
      <c r="K61" s="139"/>
      <c r="L61" s="135"/>
      <c r="M61" s="150">
        <f t="shared" si="51"/>
        <v>0</v>
      </c>
      <c r="N61" s="149"/>
      <c r="O61" s="139"/>
      <c r="P61" s="139"/>
      <c r="Q61" s="135"/>
      <c r="R61" s="150">
        <f t="shared" si="56"/>
        <v>0</v>
      </c>
      <c r="S61" s="148">
        <f t="shared" si="57"/>
        <v>1500.893898305085</v>
      </c>
      <c r="T61" s="149"/>
      <c r="U61" s="139"/>
      <c r="V61" s="139"/>
      <c r="W61" s="135">
        <f>Потребность!F59</f>
        <v>1500.893898305085</v>
      </c>
      <c r="X61" s="150">
        <f t="shared" si="53"/>
        <v>1500.893898305085</v>
      </c>
      <c r="Y61" s="149"/>
      <c r="Z61" s="139"/>
      <c r="AA61" s="139"/>
      <c r="AB61" s="135"/>
      <c r="AC61" s="150">
        <f t="shared" si="54"/>
        <v>0</v>
      </c>
      <c r="AD61" s="149"/>
      <c r="AE61" s="139"/>
      <c r="AF61" s="139"/>
      <c r="AG61" s="135"/>
      <c r="AH61" s="150">
        <f t="shared" si="55"/>
        <v>0</v>
      </c>
      <c r="AI61" s="189"/>
      <c r="AJ61" s="189"/>
      <c r="AK61" s="189"/>
      <c r="AL61" s="189"/>
      <c r="AM61" s="189"/>
      <c r="AN61" s="190"/>
      <c r="AO61" s="190"/>
      <c r="AP61" s="190"/>
    </row>
    <row r="62" spans="1:42" s="10" customFormat="1" ht="24" thickBot="1">
      <c r="A62" s="250" t="s">
        <v>3</v>
      </c>
      <c r="B62" s="251"/>
      <c r="C62" s="130">
        <f>H62+M62+R62</f>
        <v>603</v>
      </c>
      <c r="D62" s="131">
        <f>D17+D29</f>
        <v>0</v>
      </c>
      <c r="E62" s="131">
        <f t="shared" ref="E62:R62" si="58">E17+E29</f>
        <v>0</v>
      </c>
      <c r="F62" s="131">
        <f t="shared" si="58"/>
        <v>4</v>
      </c>
      <c r="G62" s="131">
        <f t="shared" si="58"/>
        <v>101</v>
      </c>
      <c r="H62" s="131">
        <f t="shared" si="58"/>
        <v>105</v>
      </c>
      <c r="I62" s="131">
        <f t="shared" si="58"/>
        <v>0</v>
      </c>
      <c r="J62" s="131">
        <f t="shared" si="58"/>
        <v>0</v>
      </c>
      <c r="K62" s="131">
        <f t="shared" si="58"/>
        <v>0</v>
      </c>
      <c r="L62" s="131">
        <f t="shared" si="58"/>
        <v>490</v>
      </c>
      <c r="M62" s="131">
        <f t="shared" si="58"/>
        <v>490</v>
      </c>
      <c r="N62" s="131">
        <f t="shared" si="58"/>
        <v>0</v>
      </c>
      <c r="O62" s="131">
        <f t="shared" si="58"/>
        <v>0</v>
      </c>
      <c r="P62" s="131">
        <f t="shared" si="58"/>
        <v>0</v>
      </c>
      <c r="Q62" s="131">
        <f t="shared" si="58"/>
        <v>8</v>
      </c>
      <c r="R62" s="131">
        <f t="shared" si="58"/>
        <v>8</v>
      </c>
      <c r="S62" s="130">
        <f>X62+AC62+AH62</f>
        <v>83592.033508474589</v>
      </c>
      <c r="T62" s="131">
        <f>T17+T29</f>
        <v>0</v>
      </c>
      <c r="U62" s="131">
        <f t="shared" ref="U62:AH62" si="59">U17+U29</f>
        <v>0</v>
      </c>
      <c r="V62" s="131">
        <f t="shared" si="59"/>
        <v>1625.7203389830511</v>
      </c>
      <c r="W62" s="131">
        <f t="shared" si="59"/>
        <v>35551.419694915261</v>
      </c>
      <c r="X62" s="131">
        <f t="shared" si="59"/>
        <v>37177.140033898315</v>
      </c>
      <c r="Y62" s="131">
        <f t="shared" si="59"/>
        <v>0</v>
      </c>
      <c r="Z62" s="131">
        <f t="shared" si="59"/>
        <v>0</v>
      </c>
      <c r="AA62" s="131">
        <f t="shared" si="59"/>
        <v>0</v>
      </c>
      <c r="AB62" s="131">
        <f t="shared" si="59"/>
        <v>26849.508474576272</v>
      </c>
      <c r="AC62" s="131">
        <f t="shared" si="59"/>
        <v>26849.508474576272</v>
      </c>
      <c r="AD62" s="131">
        <f t="shared" si="59"/>
        <v>0</v>
      </c>
      <c r="AE62" s="131">
        <f t="shared" si="59"/>
        <v>0</v>
      </c>
      <c r="AF62" s="131">
        <f t="shared" si="59"/>
        <v>0</v>
      </c>
      <c r="AG62" s="131">
        <f t="shared" si="59"/>
        <v>19565.385000000002</v>
      </c>
      <c r="AH62" s="131">
        <f t="shared" si="59"/>
        <v>19565.385000000002</v>
      </c>
      <c r="AI62" s="189"/>
      <c r="AJ62" s="189"/>
      <c r="AK62" s="189"/>
      <c r="AL62" s="189"/>
      <c r="AM62" s="189"/>
      <c r="AN62" s="190"/>
      <c r="AO62" s="190"/>
      <c r="AP62" s="190"/>
    </row>
    <row r="63" spans="1:42">
      <c r="AI63" s="188"/>
      <c r="AJ63" s="188"/>
      <c r="AK63" s="188"/>
      <c r="AL63" s="188"/>
      <c r="AM63" s="188"/>
      <c r="AN63" s="188"/>
      <c r="AO63" s="188"/>
      <c r="AP63" s="188"/>
    </row>
    <row r="64" spans="1:42">
      <c r="S64" s="40"/>
      <c r="T64" s="40"/>
      <c r="U64" s="40"/>
      <c r="V64" s="40"/>
      <c r="W64" s="40"/>
      <c r="X64" s="40"/>
      <c r="Y64" s="40"/>
      <c r="Z64" s="40"/>
      <c r="AA64" s="40"/>
      <c r="AB64" s="40"/>
      <c r="AC64" s="40"/>
      <c r="AD64" s="40"/>
      <c r="AE64" s="40"/>
      <c r="AF64" s="40"/>
      <c r="AG64" s="40"/>
      <c r="AH64" s="40"/>
    </row>
    <row r="68" spans="1:38" s="10" customFormat="1" ht="27.75">
      <c r="A68" s="11"/>
      <c r="B68" s="11"/>
      <c r="C68" s="11"/>
      <c r="D68" s="11"/>
      <c r="E68" s="11"/>
      <c r="F68" s="11"/>
      <c r="G68" s="11"/>
      <c r="H68" s="11"/>
      <c r="I68" s="11"/>
      <c r="J68" s="11"/>
      <c r="K68" s="11"/>
      <c r="L68" s="11"/>
      <c r="M68" s="11"/>
      <c r="N68" s="11"/>
      <c r="O68" s="11"/>
      <c r="P68" s="11"/>
      <c r="Q68" s="11"/>
      <c r="R68" s="11"/>
      <c r="S68" s="11"/>
      <c r="T68" s="11"/>
      <c r="U68" s="11"/>
      <c r="V68" s="11"/>
      <c r="W68" s="11"/>
      <c r="X68" s="11"/>
    </row>
    <row r="69" spans="1:38" s="10" customFormat="1" ht="27.75">
      <c r="A69" s="11"/>
      <c r="B69" s="11"/>
      <c r="C69" s="11"/>
      <c r="D69" s="11"/>
      <c r="E69" s="11"/>
      <c r="F69" s="11"/>
      <c r="G69" s="11"/>
      <c r="H69" s="11"/>
      <c r="I69" s="11"/>
      <c r="J69" s="11"/>
      <c r="K69" s="11"/>
      <c r="L69" s="11"/>
      <c r="M69" s="11"/>
      <c r="N69" s="11"/>
      <c r="O69" s="11"/>
      <c r="P69" s="11"/>
      <c r="Q69" s="11"/>
      <c r="R69" s="11"/>
      <c r="S69" s="11"/>
      <c r="T69" s="11"/>
      <c r="U69" s="11"/>
      <c r="V69" s="14"/>
      <c r="W69" s="11"/>
      <c r="X69" s="11"/>
    </row>
    <row r="70" spans="1:38" s="10" customFormat="1" ht="27.75">
      <c r="A70" s="11"/>
      <c r="B70" s="11"/>
      <c r="C70" s="11"/>
      <c r="D70" s="11"/>
      <c r="E70" s="11"/>
      <c r="F70" s="11"/>
      <c r="G70" s="11"/>
      <c r="H70" s="11"/>
      <c r="I70" s="11"/>
      <c r="J70" s="11"/>
      <c r="K70" s="11"/>
      <c r="L70" s="11"/>
      <c r="M70" s="11"/>
      <c r="N70" s="11"/>
      <c r="O70" s="11"/>
      <c r="P70" s="11"/>
      <c r="Q70" s="11"/>
      <c r="R70" s="11"/>
      <c r="S70" s="11"/>
      <c r="T70" s="11"/>
      <c r="U70" s="11"/>
      <c r="V70" s="11"/>
      <c r="W70" s="11"/>
      <c r="X70" s="11"/>
    </row>
    <row r="71" spans="1:38" s="10" customFormat="1" ht="27.75">
      <c r="A71" s="11"/>
      <c r="B71" s="11"/>
      <c r="C71" s="11"/>
      <c r="D71" s="11"/>
      <c r="E71" s="11"/>
      <c r="F71" s="11"/>
      <c r="G71" s="11"/>
      <c r="H71" s="11"/>
      <c r="I71" s="11"/>
      <c r="J71" s="11"/>
      <c r="K71" s="11"/>
      <c r="L71" s="11"/>
      <c r="M71" s="11"/>
      <c r="N71" s="11"/>
      <c r="O71" s="11"/>
      <c r="P71" s="11"/>
      <c r="Q71" s="11"/>
      <c r="R71" s="11"/>
      <c r="S71" s="11"/>
      <c r="T71" s="11"/>
      <c r="U71" s="11"/>
      <c r="V71" s="11"/>
      <c r="W71" s="11"/>
      <c r="X71" s="11"/>
    </row>
    <row r="72" spans="1:38" s="10" customFormat="1" ht="27.75">
      <c r="A72" s="11"/>
      <c r="B72" s="11"/>
      <c r="C72" s="11"/>
      <c r="D72" s="11"/>
      <c r="E72" s="11"/>
      <c r="F72" s="11"/>
      <c r="G72" s="11"/>
      <c r="H72" s="11"/>
      <c r="I72" s="11"/>
      <c r="J72" s="11"/>
      <c r="K72" s="11"/>
      <c r="L72" s="11"/>
      <c r="M72" s="11"/>
      <c r="N72" s="11"/>
      <c r="O72" s="11"/>
      <c r="P72" s="11"/>
      <c r="Q72" s="11"/>
      <c r="R72" s="11"/>
      <c r="S72" s="11"/>
      <c r="T72" s="11"/>
      <c r="U72" s="11"/>
      <c r="V72" s="11"/>
      <c r="W72" s="11"/>
      <c r="X72" s="11"/>
    </row>
    <row r="73" spans="1:38" s="10" customFormat="1" ht="27.75">
      <c r="A73" s="11"/>
      <c r="B73" s="11"/>
      <c r="C73" s="11"/>
      <c r="D73" s="11"/>
      <c r="E73" s="11"/>
      <c r="F73" s="11"/>
      <c r="G73" s="11"/>
      <c r="H73" s="11"/>
      <c r="I73" s="11"/>
      <c r="J73" s="11"/>
      <c r="K73" s="11"/>
      <c r="L73" s="11"/>
      <c r="M73" s="11"/>
      <c r="N73" s="11"/>
      <c r="O73" s="11"/>
      <c r="P73" s="11"/>
      <c r="Q73" s="11"/>
      <c r="R73" s="11"/>
      <c r="S73" s="11"/>
      <c r="T73" s="11"/>
      <c r="U73" s="11"/>
      <c r="V73" s="11"/>
      <c r="W73" s="11"/>
      <c r="X73" s="11"/>
      <c r="Y73" s="241" t="s">
        <v>47</v>
      </c>
      <c r="Z73" s="241"/>
      <c r="AA73" s="241"/>
      <c r="AB73" s="241"/>
      <c r="AC73" s="241" t="s">
        <v>39</v>
      </c>
      <c r="AD73" s="241"/>
      <c r="AE73" s="241"/>
      <c r="AF73" s="241"/>
    </row>
    <row r="74" spans="1:38" s="10" customFormat="1" ht="27.75">
      <c r="A74" s="11"/>
      <c r="B74" s="11"/>
      <c r="C74" s="11"/>
      <c r="D74" s="11"/>
      <c r="E74" s="11"/>
      <c r="F74" s="11"/>
      <c r="G74" s="11"/>
      <c r="H74" s="11"/>
      <c r="I74" s="11"/>
      <c r="J74" s="11"/>
      <c r="K74" s="11"/>
      <c r="L74" s="11"/>
      <c r="M74" s="11"/>
      <c r="N74" s="11"/>
      <c r="O74" s="11"/>
      <c r="P74" s="11"/>
      <c r="Q74" s="11"/>
      <c r="R74" s="11"/>
      <c r="S74" s="11"/>
      <c r="T74" s="11"/>
      <c r="U74" s="11"/>
      <c r="V74" s="14"/>
      <c r="W74" s="11"/>
      <c r="X74" s="11"/>
      <c r="Y74" s="241" t="s">
        <v>40</v>
      </c>
      <c r="Z74" s="241"/>
      <c r="AA74" s="241"/>
      <c r="AB74" s="241"/>
      <c r="AC74" s="241" t="s">
        <v>42</v>
      </c>
      <c r="AD74" s="241"/>
      <c r="AE74" s="241"/>
      <c r="AF74" s="241"/>
    </row>
    <row r="75" spans="1:38" s="10" customFormat="1" ht="23.25">
      <c r="Y75" s="241" t="s">
        <v>43</v>
      </c>
      <c r="Z75" s="241"/>
      <c r="AA75" s="241"/>
      <c r="AB75" s="241"/>
    </row>
    <row r="80" spans="1:38">
      <c r="C80" s="187"/>
      <c r="D80" s="187"/>
      <c r="E80" s="187"/>
      <c r="F80" s="187"/>
      <c r="G80" s="187"/>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c r="AH80" s="187"/>
      <c r="AI80" s="188"/>
      <c r="AJ80" s="188"/>
      <c r="AK80" s="188"/>
      <c r="AL80" s="188"/>
    </row>
    <row r="81" spans="3:38">
      <c r="C81" s="187"/>
      <c r="D81" s="187"/>
      <c r="E81" s="187"/>
      <c r="F81" s="187"/>
      <c r="G81" s="187"/>
      <c r="H81" s="187"/>
      <c r="I81" s="187"/>
      <c r="J81" s="187"/>
      <c r="K81" s="187"/>
      <c r="L81" s="187"/>
      <c r="M81" s="187"/>
      <c r="N81" s="187"/>
      <c r="O81" s="187"/>
      <c r="P81" s="187"/>
      <c r="Q81" s="187"/>
      <c r="R81" s="187"/>
      <c r="S81" s="187"/>
      <c r="T81" s="187"/>
      <c r="U81" s="187"/>
      <c r="V81" s="187"/>
      <c r="W81" s="187"/>
      <c r="X81" s="187"/>
      <c r="Y81" s="187"/>
      <c r="Z81" s="187"/>
      <c r="AA81" s="187"/>
      <c r="AB81" s="187"/>
      <c r="AC81" s="187"/>
      <c r="AD81" s="187"/>
      <c r="AE81" s="187"/>
      <c r="AF81" s="187"/>
      <c r="AG81" s="187"/>
      <c r="AH81" s="187"/>
      <c r="AI81" s="188"/>
      <c r="AJ81" s="188"/>
      <c r="AK81" s="188"/>
      <c r="AL81" s="188"/>
    </row>
    <row r="82" spans="3:38">
      <c r="C82" s="187"/>
      <c r="D82" s="187"/>
      <c r="E82" s="187"/>
      <c r="F82" s="187"/>
      <c r="G82" s="187"/>
      <c r="H82" s="187"/>
      <c r="I82" s="187"/>
      <c r="J82" s="187"/>
      <c r="K82" s="187"/>
      <c r="L82" s="187"/>
      <c r="M82" s="187"/>
      <c r="N82" s="187"/>
      <c r="O82" s="187"/>
      <c r="P82" s="187"/>
      <c r="Q82" s="187"/>
      <c r="R82" s="187"/>
      <c r="S82" s="187"/>
      <c r="T82" s="187"/>
      <c r="U82" s="187"/>
      <c r="V82" s="187"/>
      <c r="W82" s="187"/>
      <c r="X82" s="187"/>
      <c r="Y82" s="187"/>
      <c r="Z82" s="187"/>
      <c r="AA82" s="187"/>
      <c r="AB82" s="187"/>
      <c r="AC82" s="187"/>
      <c r="AD82" s="187"/>
      <c r="AE82" s="187"/>
      <c r="AF82" s="187"/>
      <c r="AG82" s="187"/>
      <c r="AH82" s="187"/>
      <c r="AI82" s="188"/>
      <c r="AJ82" s="188"/>
      <c r="AK82" s="188"/>
      <c r="AL82" s="188"/>
    </row>
    <row r="83" spans="3:38">
      <c r="C83" s="187"/>
      <c r="D83" s="187"/>
      <c r="E83" s="187"/>
      <c r="F83" s="187"/>
      <c r="G83" s="187"/>
      <c r="H83" s="187"/>
      <c r="I83" s="187"/>
      <c r="J83" s="187"/>
      <c r="K83" s="187"/>
      <c r="L83" s="187"/>
      <c r="M83" s="187"/>
      <c r="N83" s="187"/>
      <c r="O83" s="187"/>
      <c r="P83" s="187"/>
      <c r="Q83" s="187"/>
      <c r="R83" s="187"/>
      <c r="S83" s="187"/>
      <c r="T83" s="187"/>
      <c r="U83" s="187"/>
      <c r="V83" s="187"/>
      <c r="W83" s="187"/>
      <c r="X83" s="187"/>
      <c r="Y83" s="187"/>
      <c r="Z83" s="187"/>
      <c r="AA83" s="187"/>
      <c r="AB83" s="187"/>
      <c r="AC83" s="187"/>
      <c r="AD83" s="187"/>
      <c r="AE83" s="187"/>
      <c r="AF83" s="187"/>
      <c r="AG83" s="187"/>
      <c r="AH83" s="187"/>
      <c r="AI83" s="188"/>
      <c r="AJ83" s="188"/>
      <c r="AK83" s="188"/>
      <c r="AL83" s="188"/>
    </row>
    <row r="84" spans="3:38">
      <c r="C84" s="187"/>
      <c r="D84" s="187"/>
      <c r="E84" s="187"/>
      <c r="F84" s="187"/>
      <c r="G84" s="187"/>
      <c r="H84" s="187"/>
      <c r="I84" s="187"/>
      <c r="J84" s="187"/>
      <c r="K84" s="187"/>
      <c r="L84" s="187"/>
      <c r="M84" s="187"/>
      <c r="N84" s="187"/>
      <c r="O84" s="187"/>
      <c r="P84" s="187"/>
      <c r="Q84" s="187"/>
      <c r="R84" s="187"/>
      <c r="S84" s="187"/>
      <c r="T84" s="187"/>
      <c r="U84" s="187"/>
      <c r="V84" s="187"/>
      <c r="W84" s="187"/>
      <c r="X84" s="187"/>
      <c r="Y84" s="187"/>
      <c r="Z84" s="187"/>
      <c r="AA84" s="187"/>
      <c r="AB84" s="187"/>
      <c r="AC84" s="187"/>
      <c r="AD84" s="187"/>
      <c r="AE84" s="187"/>
      <c r="AF84" s="187"/>
      <c r="AG84" s="187"/>
      <c r="AH84" s="187"/>
      <c r="AI84" s="188"/>
      <c r="AJ84" s="188"/>
      <c r="AK84" s="188"/>
      <c r="AL84" s="188"/>
    </row>
    <row r="85" spans="3:38">
      <c r="C85" s="188"/>
      <c r="D85" s="188"/>
      <c r="E85" s="188"/>
      <c r="F85" s="188"/>
      <c r="G85" s="188"/>
      <c r="H85" s="188"/>
      <c r="I85" s="188"/>
      <c r="J85" s="188"/>
      <c r="K85" s="188"/>
      <c r="L85" s="188"/>
      <c r="M85" s="188"/>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c r="AK85" s="188"/>
      <c r="AL85" s="188"/>
    </row>
    <row r="86" spans="3:38">
      <c r="C86" s="188"/>
      <c r="D86" s="188"/>
      <c r="E86" s="188"/>
      <c r="F86" s="188"/>
      <c r="G86" s="188"/>
      <c r="H86" s="188"/>
      <c r="I86" s="188"/>
      <c r="J86" s="188"/>
      <c r="K86" s="188"/>
      <c r="L86" s="188"/>
      <c r="M86" s="188"/>
      <c r="N86" s="188"/>
      <c r="O86" s="188"/>
      <c r="P86" s="188"/>
      <c r="Q86" s="188"/>
      <c r="R86" s="188"/>
      <c r="S86" s="188"/>
      <c r="T86" s="188"/>
      <c r="U86" s="188"/>
      <c r="V86" s="188"/>
      <c r="W86" s="188"/>
      <c r="X86" s="188"/>
      <c r="Y86" s="188"/>
      <c r="Z86" s="188"/>
      <c r="AA86" s="188"/>
      <c r="AB86" s="188"/>
      <c r="AC86" s="188"/>
      <c r="AD86" s="188"/>
      <c r="AE86" s="188"/>
      <c r="AF86" s="188"/>
      <c r="AG86" s="188"/>
      <c r="AH86" s="188"/>
      <c r="AI86" s="188"/>
      <c r="AJ86" s="188"/>
      <c r="AK86" s="188"/>
      <c r="AL86" s="188"/>
    </row>
  </sheetData>
  <mergeCells count="25">
    <mergeCell ref="S14:S15"/>
    <mergeCell ref="B13:B15"/>
    <mergeCell ref="T14:X14"/>
    <mergeCell ref="Y14:AC14"/>
    <mergeCell ref="AD14:AH14"/>
    <mergeCell ref="I14:M14"/>
    <mergeCell ref="N14:R14"/>
    <mergeCell ref="C14:C15"/>
    <mergeCell ref="S13:AH13"/>
    <mergeCell ref="Y74:AB74"/>
    <mergeCell ref="Y75:AB75"/>
    <mergeCell ref="AC74:AF74"/>
    <mergeCell ref="AC2:AH2"/>
    <mergeCell ref="AC3:AH3"/>
    <mergeCell ref="A9:AH9"/>
    <mergeCell ref="Y73:AB73"/>
    <mergeCell ref="AC73:AF73"/>
    <mergeCell ref="C13:R13"/>
    <mergeCell ref="A10:AH10"/>
    <mergeCell ref="A11:AH11"/>
    <mergeCell ref="AE4:AH4"/>
    <mergeCell ref="AE5:AH5"/>
    <mergeCell ref="A62:B62"/>
    <mergeCell ref="D14:H14"/>
    <mergeCell ref="A13:A15"/>
  </mergeCells>
  <dataValidations count="1">
    <dataValidation type="textLength" operator="lessThanOrEqual" allowBlank="1" showInputMessage="1" showErrorMessage="1" errorTitle="Ошибка" error="Допускается ввод не более 900 символов!" sqref="IN29 SJ29 ACF29 AMB29 AVX29 BFT29 BPP29 BZL29 CJH29 CTD29 DCZ29 DMV29 DWR29 EGN29 EQJ29 FAF29 FKB29 FTX29 GDT29 GNP29 GXL29 HHH29 HRD29 IAZ29 IKV29 IUR29 JEN29 JOJ29 JYF29 KIB29 KRX29 LBT29 LLP29 LVL29 MFH29 MPD29 MYZ29 NIV29 NSR29 OCN29 OMJ29 OWF29 PGB29 PPX29 PZT29 QJP29 QTL29 RDH29 RND29 RWZ29 SGV29 SQR29 TAN29 TKJ29 TUF29 UEB29 UNX29 UXT29 VHP29 VRL29 WBH29 WLD29 WUZ29 IN65541 SJ65541 ACF65541 AMB65541 AVX65541 BFT65541 BPP65541 BZL65541 CJH65541 CTD65541 DCZ65541 DMV65541 DWR65541 EGN65541 EQJ65541 FAF65541 FKB65541 FTX65541 GDT65541 GNP65541 GXL65541 HHH65541 HRD65541 IAZ65541 IKV65541 IUR65541 JEN65541 JOJ65541 JYF65541 KIB65541 KRX65541 LBT65541 LLP65541 LVL65541 MFH65541 MPD65541 MYZ65541 NIV65541 NSR65541 OCN65541 OMJ65541 OWF65541 PGB65541 PPX65541 PZT65541 QJP65541 QTL65541 RDH65541 RND65541 RWZ65541 SGV65541 SQR65541 TAN65541 TKJ65541 TUF65541 UEB65541 UNX65541 UXT65541 VHP65541 VRL65541 WBH65541 WLD65541 WUZ65541 IN131077 SJ131077 ACF131077 AMB131077 AVX131077 BFT131077 BPP131077 BZL131077 CJH131077 CTD131077 DCZ131077 DMV131077 DWR131077 EGN131077 EQJ131077 FAF131077 FKB131077 FTX131077 GDT131077 GNP131077 GXL131077 HHH131077 HRD131077 IAZ131077 IKV131077 IUR131077 JEN131077 JOJ131077 JYF131077 KIB131077 KRX131077 LBT131077 LLP131077 LVL131077 MFH131077 MPD131077 MYZ131077 NIV131077 NSR131077 OCN131077 OMJ131077 OWF131077 PGB131077 PPX131077 PZT131077 QJP131077 QTL131077 RDH131077 RND131077 RWZ131077 SGV131077 SQR131077 TAN131077 TKJ131077 TUF131077 UEB131077 UNX131077 UXT131077 VHP131077 VRL131077 WBH131077 WLD131077 WUZ131077 IN196613 SJ196613 ACF196613 AMB196613 AVX196613 BFT196613 BPP196613 BZL196613 CJH196613 CTD196613 DCZ196613 DMV196613 DWR196613 EGN196613 EQJ196613 FAF196613 FKB196613 FTX196613 GDT196613 GNP196613 GXL196613 HHH196613 HRD196613 IAZ196613 IKV196613 IUR196613 JEN196613 JOJ196613 JYF196613 KIB196613 KRX196613 LBT196613 LLP196613 LVL196613 MFH196613 MPD196613 MYZ196613 NIV196613 NSR196613 OCN196613 OMJ196613 OWF196613 PGB196613 PPX196613 PZT196613 QJP196613 QTL196613 RDH196613 RND196613 RWZ196613 SGV196613 SQR196613 TAN196613 TKJ196613 TUF196613 UEB196613 UNX196613 UXT196613 VHP196613 VRL196613 WBH196613 WLD196613 WUZ196613 IN262149 SJ262149 ACF262149 AMB262149 AVX262149 BFT262149 BPP262149 BZL262149 CJH262149 CTD262149 DCZ262149 DMV262149 DWR262149 EGN262149 EQJ262149 FAF262149 FKB262149 FTX262149 GDT262149 GNP262149 GXL262149 HHH262149 HRD262149 IAZ262149 IKV262149 IUR262149 JEN262149 JOJ262149 JYF262149 KIB262149 KRX262149 LBT262149 LLP262149 LVL262149 MFH262149 MPD262149 MYZ262149 NIV262149 NSR262149 OCN262149 OMJ262149 OWF262149 PGB262149 PPX262149 PZT262149 QJP262149 QTL262149 RDH262149 RND262149 RWZ262149 SGV262149 SQR262149 TAN262149 TKJ262149 TUF262149 UEB262149 UNX262149 UXT262149 VHP262149 VRL262149 WBH262149 WLD262149 WUZ262149 IN327685 SJ327685 ACF327685 AMB327685 AVX327685 BFT327685 BPP327685 BZL327685 CJH327685 CTD327685 DCZ327685 DMV327685 DWR327685 EGN327685 EQJ327685 FAF327685 FKB327685 FTX327685 GDT327685 GNP327685 GXL327685 HHH327685 HRD327685 IAZ327685 IKV327685 IUR327685 JEN327685 JOJ327685 JYF327685 KIB327685 KRX327685 LBT327685 LLP327685 LVL327685 MFH327685 MPD327685 MYZ327685 NIV327685 NSR327685 OCN327685 OMJ327685 OWF327685 PGB327685 PPX327685 PZT327685 QJP327685 QTL327685 RDH327685 RND327685 RWZ327685 SGV327685 SQR327685 TAN327685 TKJ327685 TUF327685 UEB327685 UNX327685 UXT327685 VHP327685 VRL327685 WBH327685 WLD327685 WUZ327685 IN393221 SJ393221 ACF393221 AMB393221 AVX393221 BFT393221 BPP393221 BZL393221 CJH393221 CTD393221 DCZ393221 DMV393221 DWR393221 EGN393221 EQJ393221 FAF393221 FKB393221 FTX393221 GDT393221 GNP393221 GXL393221 HHH393221 HRD393221 IAZ393221 IKV393221 IUR393221 JEN393221 JOJ393221 JYF393221 KIB393221 KRX393221 LBT393221 LLP393221 LVL393221 MFH393221 MPD393221 MYZ393221 NIV393221 NSR393221 OCN393221 OMJ393221 OWF393221 PGB393221 PPX393221 PZT393221 QJP393221 QTL393221 RDH393221 RND393221 RWZ393221 SGV393221 SQR393221 TAN393221 TKJ393221 TUF393221 UEB393221 UNX393221 UXT393221 VHP393221 VRL393221 WBH393221 WLD393221 WUZ393221 IN458757 SJ458757 ACF458757 AMB458757 AVX458757 BFT458757 BPP458757 BZL458757 CJH458757 CTD458757 DCZ458757 DMV458757 DWR458757 EGN458757 EQJ458757 FAF458757 FKB458757 FTX458757 GDT458757 GNP458757 GXL458757 HHH458757 HRD458757 IAZ458757 IKV458757 IUR458757 JEN458757 JOJ458757 JYF458757 KIB458757 KRX458757 LBT458757 LLP458757 LVL458757 MFH458757 MPD458757 MYZ458757 NIV458757 NSR458757 OCN458757 OMJ458757 OWF458757 PGB458757 PPX458757 PZT458757 QJP458757 QTL458757 RDH458757 RND458757 RWZ458757 SGV458757 SQR458757 TAN458757 TKJ458757 TUF458757 UEB458757 UNX458757 UXT458757 VHP458757 VRL458757 WBH458757 WLD458757 WUZ458757 IN524293 SJ524293 ACF524293 AMB524293 AVX524293 BFT524293 BPP524293 BZL524293 CJH524293 CTD524293 DCZ524293 DMV524293 DWR524293 EGN524293 EQJ524293 FAF524293 FKB524293 FTX524293 GDT524293 GNP524293 GXL524293 HHH524293 HRD524293 IAZ524293 IKV524293 IUR524293 JEN524293 JOJ524293 JYF524293 KIB524293 KRX524293 LBT524293 LLP524293 LVL524293 MFH524293 MPD524293 MYZ524293 NIV524293 NSR524293 OCN524293 OMJ524293 OWF524293 PGB524293 PPX524293 PZT524293 QJP524293 QTL524293 RDH524293 RND524293 RWZ524293 SGV524293 SQR524293 TAN524293 TKJ524293 TUF524293 UEB524293 UNX524293 UXT524293 VHP524293 VRL524293 WBH524293 WLD524293 WUZ524293 IN589829 SJ589829 ACF589829 AMB589829 AVX589829 BFT589829 BPP589829 BZL589829 CJH589829 CTD589829 DCZ589829 DMV589829 DWR589829 EGN589829 EQJ589829 FAF589829 FKB589829 FTX589829 GDT589829 GNP589829 GXL589829 HHH589829 HRD589829 IAZ589829 IKV589829 IUR589829 JEN589829 JOJ589829 JYF589829 KIB589829 KRX589829 LBT589829 LLP589829 LVL589829 MFH589829 MPD589829 MYZ589829 NIV589829 NSR589829 OCN589829 OMJ589829 OWF589829 PGB589829 PPX589829 PZT589829 QJP589829 QTL589829 RDH589829 RND589829 RWZ589829 SGV589829 SQR589829 TAN589829 TKJ589829 TUF589829 UEB589829 UNX589829 UXT589829 VHP589829 VRL589829 WBH589829 WLD589829 WUZ589829 IN655365 SJ655365 ACF655365 AMB655365 AVX655365 BFT655365 BPP655365 BZL655365 CJH655365 CTD655365 DCZ655365 DMV655365 DWR655365 EGN655365 EQJ655365 FAF655365 FKB655365 FTX655365 GDT655365 GNP655365 GXL655365 HHH655365 HRD655365 IAZ655365 IKV655365 IUR655365 JEN655365 JOJ655365 JYF655365 KIB655365 KRX655365 LBT655365 LLP655365 LVL655365 MFH655365 MPD655365 MYZ655365 NIV655365 NSR655365 OCN655365 OMJ655365 OWF655365 PGB655365 PPX655365 PZT655365 QJP655365 QTL655365 RDH655365 RND655365 RWZ655365 SGV655365 SQR655365 TAN655365 TKJ655365 TUF655365 UEB655365 UNX655365 UXT655365 VHP655365 VRL655365 WBH655365 WLD655365 WUZ655365 IN720901 SJ720901 ACF720901 AMB720901 AVX720901 BFT720901 BPP720901 BZL720901 CJH720901 CTD720901 DCZ720901 DMV720901 DWR720901 EGN720901 EQJ720901 FAF720901 FKB720901 FTX720901 GDT720901 GNP720901 GXL720901 HHH720901 HRD720901 IAZ720901 IKV720901 IUR720901 JEN720901 JOJ720901 JYF720901 KIB720901 KRX720901 LBT720901 LLP720901 LVL720901 MFH720901 MPD720901 MYZ720901 NIV720901 NSR720901 OCN720901 OMJ720901 OWF720901 PGB720901 PPX720901 PZT720901 QJP720901 QTL720901 RDH720901 RND720901 RWZ720901 SGV720901 SQR720901 TAN720901 TKJ720901 TUF720901 UEB720901 UNX720901 UXT720901 VHP720901 VRL720901 WBH720901 WLD720901 WUZ720901 IN786437 SJ786437 ACF786437 AMB786437 AVX786437 BFT786437 BPP786437 BZL786437 CJH786437 CTD786437 DCZ786437 DMV786437 DWR786437 EGN786437 EQJ786437 FAF786437 FKB786437 FTX786437 GDT786437 GNP786437 GXL786437 HHH786437 HRD786437 IAZ786437 IKV786437 IUR786437 JEN786437 JOJ786437 JYF786437 KIB786437 KRX786437 LBT786437 LLP786437 LVL786437 MFH786437 MPD786437 MYZ786437 NIV786437 NSR786437 OCN786437 OMJ786437 OWF786437 PGB786437 PPX786437 PZT786437 QJP786437 QTL786437 RDH786437 RND786437 RWZ786437 SGV786437 SQR786437 TAN786437 TKJ786437 TUF786437 UEB786437 UNX786437 UXT786437 VHP786437 VRL786437 WBH786437 WLD786437 WUZ786437 IN851973 SJ851973 ACF851973 AMB851973 AVX851973 BFT851973 BPP851973 BZL851973 CJH851973 CTD851973 DCZ851973 DMV851973 DWR851973 EGN851973 EQJ851973 FAF851973 FKB851973 FTX851973 GDT851973 GNP851973 GXL851973 HHH851973 HRD851973 IAZ851973 IKV851973 IUR851973 JEN851973 JOJ851973 JYF851973 KIB851973 KRX851973 LBT851973 LLP851973 LVL851973 MFH851973 MPD851973 MYZ851973 NIV851973 NSR851973 OCN851973 OMJ851973 OWF851973 PGB851973 PPX851973 PZT851973 QJP851973 QTL851973 RDH851973 RND851973 RWZ851973 SGV851973 SQR851973 TAN851973 TKJ851973 TUF851973 UEB851973 UNX851973 UXT851973 VHP851973 VRL851973 WBH851973 WLD851973 WUZ851973 IN917509 SJ917509 ACF917509 AMB917509 AVX917509 BFT917509 BPP917509 BZL917509 CJH917509 CTD917509 DCZ917509 DMV917509 DWR917509 EGN917509 EQJ917509 FAF917509 FKB917509 FTX917509 GDT917509 GNP917509 GXL917509 HHH917509 HRD917509 IAZ917509 IKV917509 IUR917509 JEN917509 JOJ917509 JYF917509 KIB917509 KRX917509 LBT917509 LLP917509 LVL917509 MFH917509 MPD917509 MYZ917509 NIV917509 NSR917509 OCN917509 OMJ917509 OWF917509 PGB917509 PPX917509 PZT917509 QJP917509 QTL917509 RDH917509 RND917509 RWZ917509 SGV917509 SQR917509 TAN917509 TKJ917509 TUF917509 UEB917509 UNX917509 UXT917509 VHP917509 VRL917509 WBH917509 WLD917509 WUZ917509 IN983045 SJ983045 ACF983045 AMB983045 AVX983045 BFT983045 BPP983045 BZL983045 CJH983045 CTD983045 DCZ983045 DMV983045 DWR983045 EGN983045 EQJ983045 FAF983045 FKB983045 FTX983045 GDT983045 GNP983045 GXL983045 HHH983045 HRD983045 IAZ983045 IKV983045 IUR983045 JEN983045 JOJ983045 JYF983045 KIB983045 KRX983045 LBT983045 LLP983045 LVL983045 MFH983045 MPD983045 MYZ983045 NIV983045 NSR983045 OCN983045 OMJ983045 OWF983045 PGB983045 PPX983045 PZT983045 QJP983045 QTL983045 RDH983045 RND983045 RWZ983045 SGV983045 SQR983045 TAN983045 TKJ983045 TUF983045 UEB983045 UNX983045 UXT983045 VHP983045 VRL983045 WBH983045 WLD983045 WUZ983045 B65542:R65557 IN65558:IN65565 SJ65558:SJ65565 ACF65558:ACF65565 AMB65558:AMB65565 AVX65558:AVX65565 BFT65558:BFT65565 BPP65558:BPP65565 BZL65558:BZL65565 CJH65558:CJH65565 CTD65558:CTD65565 DCZ65558:DCZ65565 DMV65558:DMV65565 DWR65558:DWR65565 EGN65558:EGN65565 EQJ65558:EQJ65565 FAF65558:FAF65565 FKB65558:FKB65565 FTX65558:FTX65565 GDT65558:GDT65565 GNP65558:GNP65565 GXL65558:GXL65565 HHH65558:HHH65565 HRD65558:HRD65565 IAZ65558:IAZ65565 IKV65558:IKV65565 IUR65558:IUR65565 JEN65558:JEN65565 JOJ65558:JOJ65565 JYF65558:JYF65565 KIB65558:KIB65565 KRX65558:KRX65565 LBT65558:LBT65565 LLP65558:LLP65565 LVL65558:LVL65565 MFH65558:MFH65565 MPD65558:MPD65565 MYZ65558:MYZ65565 NIV65558:NIV65565 NSR65558:NSR65565 OCN65558:OCN65565 OMJ65558:OMJ65565 OWF65558:OWF65565 PGB65558:PGB65565 PPX65558:PPX65565 PZT65558:PZT65565 QJP65558:QJP65565 QTL65558:QTL65565 RDH65558:RDH65565 RND65558:RND65565 RWZ65558:RWZ65565 SGV65558:SGV65565 SQR65558:SQR65565 TAN65558:TAN65565 TKJ65558:TKJ65565 TUF65558:TUF65565 UEB65558:UEB65565 UNX65558:UNX65565 UXT65558:UXT65565 VHP65558:VHP65565 VRL65558:VRL65565 WBH65558:WBH65565 WLD65558:WLD65565 WUZ65558:WUZ65565 IN131094:IN131101 SJ131094:SJ131101 ACF131094:ACF131101 AMB131094:AMB131101 AVX131094:AVX131101 BFT131094:BFT131101 BPP131094:BPP131101 BZL131094:BZL131101 CJH131094:CJH131101 CTD131094:CTD131101 DCZ131094:DCZ131101 DMV131094:DMV131101 DWR131094:DWR131101 EGN131094:EGN131101 EQJ131094:EQJ131101 FAF131094:FAF131101 FKB131094:FKB131101 FTX131094:FTX131101 GDT131094:GDT131101 GNP131094:GNP131101 GXL131094:GXL131101 HHH131094:HHH131101 HRD131094:HRD131101 IAZ131094:IAZ131101 IKV131094:IKV131101 IUR131094:IUR131101 JEN131094:JEN131101 JOJ131094:JOJ131101 JYF131094:JYF131101 KIB131094:KIB131101 KRX131094:KRX131101 LBT131094:LBT131101 LLP131094:LLP131101 LVL131094:LVL131101 MFH131094:MFH131101 MPD131094:MPD131101 MYZ131094:MYZ131101 NIV131094:NIV131101 NSR131094:NSR131101 OCN131094:OCN131101 OMJ131094:OMJ131101 OWF131094:OWF131101 PGB131094:PGB131101 PPX131094:PPX131101 PZT131094:PZT131101 QJP131094:QJP131101 QTL131094:QTL131101 RDH131094:RDH131101 RND131094:RND131101 RWZ131094:RWZ131101 SGV131094:SGV131101 SQR131094:SQR131101 TAN131094:TAN131101 TKJ131094:TKJ131101 TUF131094:TUF131101 UEB131094:UEB131101 UNX131094:UNX131101 UXT131094:UXT131101 VHP131094:VHP131101 VRL131094:VRL131101 WBH131094:WBH131101 WLD131094:WLD131101 WUZ131094:WUZ131101 IN196630:IN196637 SJ196630:SJ196637 ACF196630:ACF196637 AMB196630:AMB196637 AVX196630:AVX196637 BFT196630:BFT196637 BPP196630:BPP196637 BZL196630:BZL196637 CJH196630:CJH196637 CTD196630:CTD196637 DCZ196630:DCZ196637 DMV196630:DMV196637 DWR196630:DWR196637 EGN196630:EGN196637 EQJ196630:EQJ196637 FAF196630:FAF196637 FKB196630:FKB196637 FTX196630:FTX196637 GDT196630:GDT196637 GNP196630:GNP196637 GXL196630:GXL196637 HHH196630:HHH196637 HRD196630:HRD196637 IAZ196630:IAZ196637 IKV196630:IKV196637 IUR196630:IUR196637 JEN196630:JEN196637 JOJ196630:JOJ196637 JYF196630:JYF196637 KIB196630:KIB196637 KRX196630:KRX196637 LBT196630:LBT196637 LLP196630:LLP196637 LVL196630:LVL196637 MFH196630:MFH196637 MPD196630:MPD196637 MYZ196630:MYZ196637 NIV196630:NIV196637 NSR196630:NSR196637 OCN196630:OCN196637 OMJ196630:OMJ196637 OWF196630:OWF196637 PGB196630:PGB196637 PPX196630:PPX196637 PZT196630:PZT196637 QJP196630:QJP196637 QTL196630:QTL196637 RDH196630:RDH196637 RND196630:RND196637 RWZ196630:RWZ196637 SGV196630:SGV196637 SQR196630:SQR196637 TAN196630:TAN196637 TKJ196630:TKJ196637 TUF196630:TUF196637 UEB196630:UEB196637 UNX196630:UNX196637 UXT196630:UXT196637 VHP196630:VHP196637 VRL196630:VRL196637 WBH196630:WBH196637 WLD196630:WLD196637 WUZ196630:WUZ196637 IN262166:IN262173 SJ262166:SJ262173 ACF262166:ACF262173 AMB262166:AMB262173 AVX262166:AVX262173 BFT262166:BFT262173 BPP262166:BPP262173 BZL262166:BZL262173 CJH262166:CJH262173 CTD262166:CTD262173 DCZ262166:DCZ262173 DMV262166:DMV262173 DWR262166:DWR262173 EGN262166:EGN262173 EQJ262166:EQJ262173 FAF262166:FAF262173 FKB262166:FKB262173 FTX262166:FTX262173 GDT262166:GDT262173 GNP262166:GNP262173 GXL262166:GXL262173 HHH262166:HHH262173 HRD262166:HRD262173 IAZ262166:IAZ262173 IKV262166:IKV262173 IUR262166:IUR262173 JEN262166:JEN262173 JOJ262166:JOJ262173 JYF262166:JYF262173 KIB262166:KIB262173 KRX262166:KRX262173 LBT262166:LBT262173 LLP262166:LLP262173 LVL262166:LVL262173 MFH262166:MFH262173 MPD262166:MPD262173 MYZ262166:MYZ262173 NIV262166:NIV262173 NSR262166:NSR262173 OCN262166:OCN262173 OMJ262166:OMJ262173 OWF262166:OWF262173 PGB262166:PGB262173 PPX262166:PPX262173 PZT262166:PZT262173 QJP262166:QJP262173 QTL262166:QTL262173 RDH262166:RDH262173 RND262166:RND262173 RWZ262166:RWZ262173 SGV262166:SGV262173 SQR262166:SQR262173 TAN262166:TAN262173 TKJ262166:TKJ262173 TUF262166:TUF262173 UEB262166:UEB262173 UNX262166:UNX262173 UXT262166:UXT262173 VHP262166:VHP262173 VRL262166:VRL262173 WBH262166:WBH262173 WLD262166:WLD262173 WUZ262166:WUZ262173 IN327702:IN327709 SJ327702:SJ327709 ACF327702:ACF327709 AMB327702:AMB327709 AVX327702:AVX327709 BFT327702:BFT327709 BPP327702:BPP327709 BZL327702:BZL327709 CJH327702:CJH327709 CTD327702:CTD327709 DCZ327702:DCZ327709 DMV327702:DMV327709 DWR327702:DWR327709 EGN327702:EGN327709 EQJ327702:EQJ327709 FAF327702:FAF327709 FKB327702:FKB327709 FTX327702:FTX327709 GDT327702:GDT327709 GNP327702:GNP327709 GXL327702:GXL327709 HHH327702:HHH327709 HRD327702:HRD327709 IAZ327702:IAZ327709 IKV327702:IKV327709 IUR327702:IUR327709 JEN327702:JEN327709 JOJ327702:JOJ327709 JYF327702:JYF327709 KIB327702:KIB327709 KRX327702:KRX327709 LBT327702:LBT327709 LLP327702:LLP327709 LVL327702:LVL327709 MFH327702:MFH327709 MPD327702:MPD327709 MYZ327702:MYZ327709 NIV327702:NIV327709 NSR327702:NSR327709 OCN327702:OCN327709 OMJ327702:OMJ327709 OWF327702:OWF327709 PGB327702:PGB327709 PPX327702:PPX327709 PZT327702:PZT327709 QJP327702:QJP327709 QTL327702:QTL327709 RDH327702:RDH327709 RND327702:RND327709 RWZ327702:RWZ327709 SGV327702:SGV327709 SQR327702:SQR327709 TAN327702:TAN327709 TKJ327702:TKJ327709 TUF327702:TUF327709 UEB327702:UEB327709 UNX327702:UNX327709 UXT327702:UXT327709 VHP327702:VHP327709 VRL327702:VRL327709 WBH327702:WBH327709 WLD327702:WLD327709 WUZ327702:WUZ327709 IN393238:IN393245 SJ393238:SJ393245 ACF393238:ACF393245 AMB393238:AMB393245 AVX393238:AVX393245 BFT393238:BFT393245 BPP393238:BPP393245 BZL393238:BZL393245 CJH393238:CJH393245 CTD393238:CTD393245 DCZ393238:DCZ393245 DMV393238:DMV393245 DWR393238:DWR393245 EGN393238:EGN393245 EQJ393238:EQJ393245 FAF393238:FAF393245 FKB393238:FKB393245 FTX393238:FTX393245 GDT393238:GDT393245 GNP393238:GNP393245 GXL393238:GXL393245 HHH393238:HHH393245 HRD393238:HRD393245 IAZ393238:IAZ393245 IKV393238:IKV393245 IUR393238:IUR393245 JEN393238:JEN393245 JOJ393238:JOJ393245 JYF393238:JYF393245 KIB393238:KIB393245 KRX393238:KRX393245 LBT393238:LBT393245 LLP393238:LLP393245 LVL393238:LVL393245 MFH393238:MFH393245 MPD393238:MPD393245 MYZ393238:MYZ393245 NIV393238:NIV393245 NSR393238:NSR393245 OCN393238:OCN393245 OMJ393238:OMJ393245 OWF393238:OWF393245 PGB393238:PGB393245 PPX393238:PPX393245 PZT393238:PZT393245 QJP393238:QJP393245 QTL393238:QTL393245 RDH393238:RDH393245 RND393238:RND393245 RWZ393238:RWZ393245 SGV393238:SGV393245 SQR393238:SQR393245 TAN393238:TAN393245 TKJ393238:TKJ393245 TUF393238:TUF393245 UEB393238:UEB393245 UNX393238:UNX393245 UXT393238:UXT393245 VHP393238:VHP393245 VRL393238:VRL393245 WBH393238:WBH393245 WLD393238:WLD393245 WUZ393238:WUZ393245 IN458774:IN458781 SJ458774:SJ458781 ACF458774:ACF458781 AMB458774:AMB458781 AVX458774:AVX458781 BFT458774:BFT458781 BPP458774:BPP458781 BZL458774:BZL458781 CJH458774:CJH458781 CTD458774:CTD458781 DCZ458774:DCZ458781 DMV458774:DMV458781 DWR458774:DWR458781 EGN458774:EGN458781 EQJ458774:EQJ458781 FAF458774:FAF458781 FKB458774:FKB458781 FTX458774:FTX458781 GDT458774:GDT458781 GNP458774:GNP458781 GXL458774:GXL458781 HHH458774:HHH458781 HRD458774:HRD458781 IAZ458774:IAZ458781 IKV458774:IKV458781 IUR458774:IUR458781 JEN458774:JEN458781 JOJ458774:JOJ458781 JYF458774:JYF458781 KIB458774:KIB458781 KRX458774:KRX458781 LBT458774:LBT458781 LLP458774:LLP458781 LVL458774:LVL458781 MFH458774:MFH458781 MPD458774:MPD458781 MYZ458774:MYZ458781 NIV458774:NIV458781 NSR458774:NSR458781 OCN458774:OCN458781 OMJ458774:OMJ458781 OWF458774:OWF458781 PGB458774:PGB458781 PPX458774:PPX458781 PZT458774:PZT458781 QJP458774:QJP458781 QTL458774:QTL458781 RDH458774:RDH458781 RND458774:RND458781 RWZ458774:RWZ458781 SGV458774:SGV458781 SQR458774:SQR458781 TAN458774:TAN458781 TKJ458774:TKJ458781 TUF458774:TUF458781 UEB458774:UEB458781 UNX458774:UNX458781 UXT458774:UXT458781 VHP458774:VHP458781 VRL458774:VRL458781 WBH458774:WBH458781 WLD458774:WLD458781 WUZ458774:WUZ458781 IN524310:IN524317 SJ524310:SJ524317 ACF524310:ACF524317 AMB524310:AMB524317 AVX524310:AVX524317 BFT524310:BFT524317 BPP524310:BPP524317 BZL524310:BZL524317 CJH524310:CJH524317 CTD524310:CTD524317 DCZ524310:DCZ524317 DMV524310:DMV524317 DWR524310:DWR524317 EGN524310:EGN524317 EQJ524310:EQJ524317 FAF524310:FAF524317 FKB524310:FKB524317 FTX524310:FTX524317 GDT524310:GDT524317 GNP524310:GNP524317 GXL524310:GXL524317 HHH524310:HHH524317 HRD524310:HRD524317 IAZ524310:IAZ524317 IKV524310:IKV524317 IUR524310:IUR524317 JEN524310:JEN524317 JOJ524310:JOJ524317 JYF524310:JYF524317 KIB524310:KIB524317 KRX524310:KRX524317 LBT524310:LBT524317 LLP524310:LLP524317 LVL524310:LVL524317 MFH524310:MFH524317 MPD524310:MPD524317 MYZ524310:MYZ524317 NIV524310:NIV524317 NSR524310:NSR524317 OCN524310:OCN524317 OMJ524310:OMJ524317 OWF524310:OWF524317 PGB524310:PGB524317 PPX524310:PPX524317 PZT524310:PZT524317 QJP524310:QJP524317 QTL524310:QTL524317 RDH524310:RDH524317 RND524310:RND524317 RWZ524310:RWZ524317 SGV524310:SGV524317 SQR524310:SQR524317 TAN524310:TAN524317 TKJ524310:TKJ524317 TUF524310:TUF524317 UEB524310:UEB524317 UNX524310:UNX524317 UXT524310:UXT524317 VHP524310:VHP524317 VRL524310:VRL524317 WBH524310:WBH524317 WLD524310:WLD524317 WUZ524310:WUZ524317 IN589846:IN589853 SJ589846:SJ589853 ACF589846:ACF589853 AMB589846:AMB589853 AVX589846:AVX589853 BFT589846:BFT589853 BPP589846:BPP589853 BZL589846:BZL589853 CJH589846:CJH589853 CTD589846:CTD589853 DCZ589846:DCZ589853 DMV589846:DMV589853 DWR589846:DWR589853 EGN589846:EGN589853 EQJ589846:EQJ589853 FAF589846:FAF589853 FKB589846:FKB589853 FTX589846:FTX589853 GDT589846:GDT589853 GNP589846:GNP589853 GXL589846:GXL589853 HHH589846:HHH589853 HRD589846:HRD589853 IAZ589846:IAZ589853 IKV589846:IKV589853 IUR589846:IUR589853 JEN589846:JEN589853 JOJ589846:JOJ589853 JYF589846:JYF589853 KIB589846:KIB589853 KRX589846:KRX589853 LBT589846:LBT589853 LLP589846:LLP589853 LVL589846:LVL589853 MFH589846:MFH589853 MPD589846:MPD589853 MYZ589846:MYZ589853 NIV589846:NIV589853 NSR589846:NSR589853 OCN589846:OCN589853 OMJ589846:OMJ589853 OWF589846:OWF589853 PGB589846:PGB589853 PPX589846:PPX589853 PZT589846:PZT589853 QJP589846:QJP589853 QTL589846:QTL589853 RDH589846:RDH589853 RND589846:RND589853 RWZ589846:RWZ589853 SGV589846:SGV589853 SQR589846:SQR589853 TAN589846:TAN589853 TKJ589846:TKJ589853 TUF589846:TUF589853 UEB589846:UEB589853 UNX589846:UNX589853 UXT589846:UXT589853 VHP589846:VHP589853 VRL589846:VRL589853 WBH589846:WBH589853 WLD589846:WLD589853 WUZ589846:WUZ589853 IN655382:IN655389 SJ655382:SJ655389 ACF655382:ACF655389 AMB655382:AMB655389 AVX655382:AVX655389 BFT655382:BFT655389 BPP655382:BPP655389 BZL655382:BZL655389 CJH655382:CJH655389 CTD655382:CTD655389 DCZ655382:DCZ655389 DMV655382:DMV655389 DWR655382:DWR655389 EGN655382:EGN655389 EQJ655382:EQJ655389 FAF655382:FAF655389 FKB655382:FKB655389 FTX655382:FTX655389 GDT655382:GDT655389 GNP655382:GNP655389 GXL655382:GXL655389 HHH655382:HHH655389 HRD655382:HRD655389 IAZ655382:IAZ655389 IKV655382:IKV655389 IUR655382:IUR655389 JEN655382:JEN655389 JOJ655382:JOJ655389 JYF655382:JYF655389 KIB655382:KIB655389 KRX655382:KRX655389 LBT655382:LBT655389 LLP655382:LLP655389 LVL655382:LVL655389 MFH655382:MFH655389 MPD655382:MPD655389 MYZ655382:MYZ655389 NIV655382:NIV655389 NSR655382:NSR655389 OCN655382:OCN655389 OMJ655382:OMJ655389 OWF655382:OWF655389 PGB655382:PGB655389 PPX655382:PPX655389 PZT655382:PZT655389 QJP655382:QJP655389 QTL655382:QTL655389 RDH655382:RDH655389 RND655382:RND655389 RWZ655382:RWZ655389 SGV655382:SGV655389 SQR655382:SQR655389 TAN655382:TAN655389 TKJ655382:TKJ655389 TUF655382:TUF655389 UEB655382:UEB655389 UNX655382:UNX655389 UXT655382:UXT655389 VHP655382:VHP655389 VRL655382:VRL655389 WBH655382:WBH655389 WLD655382:WLD655389 WUZ655382:WUZ655389 IN720918:IN720925 SJ720918:SJ720925 ACF720918:ACF720925 AMB720918:AMB720925 AVX720918:AVX720925 BFT720918:BFT720925 BPP720918:BPP720925 BZL720918:BZL720925 CJH720918:CJH720925 CTD720918:CTD720925 DCZ720918:DCZ720925 DMV720918:DMV720925 DWR720918:DWR720925 EGN720918:EGN720925 EQJ720918:EQJ720925 FAF720918:FAF720925 FKB720918:FKB720925 FTX720918:FTX720925 GDT720918:GDT720925 GNP720918:GNP720925 GXL720918:GXL720925 HHH720918:HHH720925 HRD720918:HRD720925 IAZ720918:IAZ720925 IKV720918:IKV720925 IUR720918:IUR720925 JEN720918:JEN720925 JOJ720918:JOJ720925 JYF720918:JYF720925 KIB720918:KIB720925 KRX720918:KRX720925 LBT720918:LBT720925 LLP720918:LLP720925 LVL720918:LVL720925 MFH720918:MFH720925 MPD720918:MPD720925 MYZ720918:MYZ720925 NIV720918:NIV720925 NSR720918:NSR720925 OCN720918:OCN720925 OMJ720918:OMJ720925 OWF720918:OWF720925 PGB720918:PGB720925 PPX720918:PPX720925 PZT720918:PZT720925 QJP720918:QJP720925 QTL720918:QTL720925 RDH720918:RDH720925 RND720918:RND720925 RWZ720918:RWZ720925 SGV720918:SGV720925 SQR720918:SQR720925 TAN720918:TAN720925 TKJ720918:TKJ720925 TUF720918:TUF720925 UEB720918:UEB720925 UNX720918:UNX720925 UXT720918:UXT720925 VHP720918:VHP720925 VRL720918:VRL720925 WBH720918:WBH720925 WLD720918:WLD720925 WUZ720918:WUZ720925 IN786454:IN786461 SJ786454:SJ786461 ACF786454:ACF786461 AMB786454:AMB786461 AVX786454:AVX786461 BFT786454:BFT786461 BPP786454:BPP786461 BZL786454:BZL786461 CJH786454:CJH786461 CTD786454:CTD786461 DCZ786454:DCZ786461 DMV786454:DMV786461 DWR786454:DWR786461 EGN786454:EGN786461 EQJ786454:EQJ786461 FAF786454:FAF786461 FKB786454:FKB786461 FTX786454:FTX786461 GDT786454:GDT786461 GNP786454:GNP786461 GXL786454:GXL786461 HHH786454:HHH786461 HRD786454:HRD786461 IAZ786454:IAZ786461 IKV786454:IKV786461 IUR786454:IUR786461 JEN786454:JEN786461 JOJ786454:JOJ786461 JYF786454:JYF786461 KIB786454:KIB786461 KRX786454:KRX786461 LBT786454:LBT786461 LLP786454:LLP786461 LVL786454:LVL786461 MFH786454:MFH786461 MPD786454:MPD786461 MYZ786454:MYZ786461 NIV786454:NIV786461 NSR786454:NSR786461 OCN786454:OCN786461 OMJ786454:OMJ786461 OWF786454:OWF786461 PGB786454:PGB786461 PPX786454:PPX786461 PZT786454:PZT786461 QJP786454:QJP786461 QTL786454:QTL786461 RDH786454:RDH786461 RND786454:RND786461 RWZ786454:RWZ786461 SGV786454:SGV786461 SQR786454:SQR786461 TAN786454:TAN786461 TKJ786454:TKJ786461 TUF786454:TUF786461 UEB786454:UEB786461 UNX786454:UNX786461 UXT786454:UXT786461 VHP786454:VHP786461 VRL786454:VRL786461 WBH786454:WBH786461 WLD786454:WLD786461 WUZ786454:WUZ786461 IN851990:IN851997 SJ851990:SJ851997 ACF851990:ACF851997 AMB851990:AMB851997 AVX851990:AVX851997 BFT851990:BFT851997 BPP851990:BPP851997 BZL851990:BZL851997 CJH851990:CJH851997 CTD851990:CTD851997 DCZ851990:DCZ851997 DMV851990:DMV851997 DWR851990:DWR851997 EGN851990:EGN851997 EQJ851990:EQJ851997 FAF851990:FAF851997 FKB851990:FKB851997 FTX851990:FTX851997 GDT851990:GDT851997 GNP851990:GNP851997 GXL851990:GXL851997 HHH851990:HHH851997 HRD851990:HRD851997 IAZ851990:IAZ851997 IKV851990:IKV851997 IUR851990:IUR851997 JEN851990:JEN851997 JOJ851990:JOJ851997 JYF851990:JYF851997 KIB851990:KIB851997 KRX851990:KRX851997 LBT851990:LBT851997 LLP851990:LLP851997 LVL851990:LVL851997 MFH851990:MFH851997 MPD851990:MPD851997 MYZ851990:MYZ851997 NIV851990:NIV851997 NSR851990:NSR851997 OCN851990:OCN851997 OMJ851990:OMJ851997 OWF851990:OWF851997 PGB851990:PGB851997 PPX851990:PPX851997 PZT851990:PZT851997 QJP851990:QJP851997 QTL851990:QTL851997 RDH851990:RDH851997 RND851990:RND851997 RWZ851990:RWZ851997 SGV851990:SGV851997 SQR851990:SQR851997 TAN851990:TAN851997 TKJ851990:TKJ851997 TUF851990:TUF851997 UEB851990:UEB851997 UNX851990:UNX851997 UXT851990:UXT851997 VHP851990:VHP851997 VRL851990:VRL851997 WBH851990:WBH851997 WLD851990:WLD851997 WUZ851990:WUZ851997 IN917526:IN917533 SJ917526:SJ917533 ACF917526:ACF917533 AMB917526:AMB917533 AVX917526:AVX917533 BFT917526:BFT917533 BPP917526:BPP917533 BZL917526:BZL917533 CJH917526:CJH917533 CTD917526:CTD917533 DCZ917526:DCZ917533 DMV917526:DMV917533 DWR917526:DWR917533 EGN917526:EGN917533 EQJ917526:EQJ917533 FAF917526:FAF917533 FKB917526:FKB917533 FTX917526:FTX917533 GDT917526:GDT917533 GNP917526:GNP917533 GXL917526:GXL917533 HHH917526:HHH917533 HRD917526:HRD917533 IAZ917526:IAZ917533 IKV917526:IKV917533 IUR917526:IUR917533 JEN917526:JEN917533 JOJ917526:JOJ917533 JYF917526:JYF917533 KIB917526:KIB917533 KRX917526:KRX917533 LBT917526:LBT917533 LLP917526:LLP917533 LVL917526:LVL917533 MFH917526:MFH917533 MPD917526:MPD917533 MYZ917526:MYZ917533 NIV917526:NIV917533 NSR917526:NSR917533 OCN917526:OCN917533 OMJ917526:OMJ917533 OWF917526:OWF917533 PGB917526:PGB917533 PPX917526:PPX917533 PZT917526:PZT917533 QJP917526:QJP917533 QTL917526:QTL917533 RDH917526:RDH917533 RND917526:RND917533 RWZ917526:RWZ917533 SGV917526:SGV917533 SQR917526:SQR917533 TAN917526:TAN917533 TKJ917526:TKJ917533 TUF917526:TUF917533 UEB917526:UEB917533 UNX917526:UNX917533 UXT917526:UXT917533 VHP917526:VHP917533 VRL917526:VRL917533 WBH917526:WBH917533 WLD917526:WLD917533 WUZ917526:WUZ917533 IN983062:IN983069 SJ983062:SJ983069 ACF983062:ACF983069 AMB983062:AMB983069 AVX983062:AVX983069 BFT983062:BFT983069 BPP983062:BPP983069 BZL983062:BZL983069 CJH983062:CJH983069 CTD983062:CTD983069 DCZ983062:DCZ983069 DMV983062:DMV983069 DWR983062:DWR983069 EGN983062:EGN983069 EQJ983062:EQJ983069 FAF983062:FAF983069 FKB983062:FKB983069 FTX983062:FTX983069 GDT983062:GDT983069 GNP983062:GNP983069 GXL983062:GXL983069 HHH983062:HHH983069 HRD983062:HRD983069 IAZ983062:IAZ983069 IKV983062:IKV983069 IUR983062:IUR983069 JEN983062:JEN983069 JOJ983062:JOJ983069 JYF983062:JYF983069 KIB983062:KIB983069 KRX983062:KRX983069 LBT983062:LBT983069 LLP983062:LLP983069 LVL983062:LVL983069 MFH983062:MFH983069 MPD983062:MPD983069 MYZ983062:MYZ983069 NIV983062:NIV983069 NSR983062:NSR983069 OCN983062:OCN983069 OMJ983062:OMJ983069 OWF983062:OWF983069 PGB983062:PGB983069 PPX983062:PPX983069 PZT983062:PZT983069 QJP983062:QJP983069 QTL983062:QTL983069 RDH983062:RDH983069 RND983062:RND983069 RWZ983062:RWZ983069 SGV983062:SGV983069 SQR983062:SQR983069 TAN983062:TAN983069 TKJ983062:TKJ983069 TUF983062:TUF983069 UEB983062:UEB983069 UNX983062:UNX983069 UXT983062:UXT983069 VHP983062:VHP983069 VRL983062:VRL983069 WBH983062:WBH983069 WLD983062:WLD983069 WUZ983062:WUZ983069 B131078:R131093 B196614:R196629 IP65542:IR65557 SL65542:SN65557 ACH65542:ACJ65557 AMD65542:AMF65557 AVZ65542:AWB65557 BFV65542:BFX65557 BPR65542:BPT65557 BZN65542:BZP65557 CJJ65542:CJL65557 CTF65542:CTH65557 DDB65542:DDD65557 DMX65542:DMZ65557 DWT65542:DWV65557 EGP65542:EGR65557 EQL65542:EQN65557 FAH65542:FAJ65557 FKD65542:FKF65557 FTZ65542:FUB65557 GDV65542:GDX65557 GNR65542:GNT65557 GXN65542:GXP65557 HHJ65542:HHL65557 HRF65542:HRH65557 IBB65542:IBD65557 IKX65542:IKZ65557 IUT65542:IUV65557 JEP65542:JER65557 JOL65542:JON65557 JYH65542:JYJ65557 KID65542:KIF65557 KRZ65542:KSB65557 LBV65542:LBX65557 LLR65542:LLT65557 LVN65542:LVP65557 MFJ65542:MFL65557 MPF65542:MPH65557 MZB65542:MZD65557 NIX65542:NIZ65557 NST65542:NSV65557 OCP65542:OCR65557 OML65542:OMN65557 OWH65542:OWJ65557 PGD65542:PGF65557 PPZ65542:PQB65557 PZV65542:PZX65557 QJR65542:QJT65557 QTN65542:QTP65557 RDJ65542:RDL65557 RNF65542:RNH65557 RXB65542:RXD65557 SGX65542:SGZ65557 SQT65542:SQV65557 TAP65542:TAR65557 TKL65542:TKN65557 TUH65542:TUJ65557 UED65542:UEF65557 UNZ65542:UOB65557 UXV65542:UXX65557 VHR65542:VHT65557 VRN65542:VRP65557 WBJ65542:WBL65557 WLF65542:WLH65557 WVB65542:WVD65557 B262150:R262165 IP131078:IR131093 SL131078:SN131093 ACH131078:ACJ131093 AMD131078:AMF131093 AVZ131078:AWB131093 BFV131078:BFX131093 BPR131078:BPT131093 BZN131078:BZP131093 CJJ131078:CJL131093 CTF131078:CTH131093 DDB131078:DDD131093 DMX131078:DMZ131093 DWT131078:DWV131093 EGP131078:EGR131093 EQL131078:EQN131093 FAH131078:FAJ131093 FKD131078:FKF131093 FTZ131078:FUB131093 GDV131078:GDX131093 GNR131078:GNT131093 GXN131078:GXP131093 HHJ131078:HHL131093 HRF131078:HRH131093 IBB131078:IBD131093 IKX131078:IKZ131093 IUT131078:IUV131093 JEP131078:JER131093 JOL131078:JON131093 JYH131078:JYJ131093 KID131078:KIF131093 KRZ131078:KSB131093 LBV131078:LBX131093 LLR131078:LLT131093 LVN131078:LVP131093 MFJ131078:MFL131093 MPF131078:MPH131093 MZB131078:MZD131093 NIX131078:NIZ131093 NST131078:NSV131093 OCP131078:OCR131093 OML131078:OMN131093 OWH131078:OWJ131093 PGD131078:PGF131093 PPZ131078:PQB131093 PZV131078:PZX131093 QJR131078:QJT131093 QTN131078:QTP131093 RDJ131078:RDL131093 RNF131078:RNH131093 RXB131078:RXD131093 SGX131078:SGZ131093 SQT131078:SQV131093 TAP131078:TAR131093 TKL131078:TKN131093 TUH131078:TUJ131093 UED131078:UEF131093 UNZ131078:UOB131093 UXV131078:UXX131093 VHR131078:VHT131093 VRN131078:VRP131093 WBJ131078:WBL131093 WLF131078:WLH131093 WVB131078:WVD131093 B327686:R327701 IP196614:IR196629 SL196614:SN196629 ACH196614:ACJ196629 AMD196614:AMF196629 AVZ196614:AWB196629 BFV196614:BFX196629 BPR196614:BPT196629 BZN196614:BZP196629 CJJ196614:CJL196629 CTF196614:CTH196629 DDB196614:DDD196629 DMX196614:DMZ196629 DWT196614:DWV196629 EGP196614:EGR196629 EQL196614:EQN196629 FAH196614:FAJ196629 FKD196614:FKF196629 FTZ196614:FUB196629 GDV196614:GDX196629 GNR196614:GNT196629 GXN196614:GXP196629 HHJ196614:HHL196629 HRF196614:HRH196629 IBB196614:IBD196629 IKX196614:IKZ196629 IUT196614:IUV196629 JEP196614:JER196629 JOL196614:JON196629 JYH196614:JYJ196629 KID196614:KIF196629 KRZ196614:KSB196629 LBV196614:LBX196629 LLR196614:LLT196629 LVN196614:LVP196629 MFJ196614:MFL196629 MPF196614:MPH196629 MZB196614:MZD196629 NIX196614:NIZ196629 NST196614:NSV196629 OCP196614:OCR196629 OML196614:OMN196629 OWH196614:OWJ196629 PGD196614:PGF196629 PPZ196614:PQB196629 PZV196614:PZX196629 QJR196614:QJT196629 QTN196614:QTP196629 RDJ196614:RDL196629 RNF196614:RNH196629 RXB196614:RXD196629 SGX196614:SGZ196629 SQT196614:SQV196629 TAP196614:TAR196629 TKL196614:TKN196629 TUH196614:TUJ196629 UED196614:UEF196629 UNZ196614:UOB196629 UXV196614:UXX196629 VHR196614:VHT196629 VRN196614:VRP196629 WBJ196614:WBL196629 WLF196614:WLH196629 WVB196614:WVD196629 B393222:R393237 IP262150:IR262165 SL262150:SN262165 ACH262150:ACJ262165 AMD262150:AMF262165 AVZ262150:AWB262165 BFV262150:BFX262165 BPR262150:BPT262165 BZN262150:BZP262165 CJJ262150:CJL262165 CTF262150:CTH262165 DDB262150:DDD262165 DMX262150:DMZ262165 DWT262150:DWV262165 EGP262150:EGR262165 EQL262150:EQN262165 FAH262150:FAJ262165 FKD262150:FKF262165 FTZ262150:FUB262165 GDV262150:GDX262165 GNR262150:GNT262165 GXN262150:GXP262165 HHJ262150:HHL262165 HRF262150:HRH262165 IBB262150:IBD262165 IKX262150:IKZ262165 IUT262150:IUV262165 JEP262150:JER262165 JOL262150:JON262165 JYH262150:JYJ262165 KID262150:KIF262165 KRZ262150:KSB262165 LBV262150:LBX262165 LLR262150:LLT262165 LVN262150:LVP262165 MFJ262150:MFL262165 MPF262150:MPH262165 MZB262150:MZD262165 NIX262150:NIZ262165 NST262150:NSV262165 OCP262150:OCR262165 OML262150:OMN262165 OWH262150:OWJ262165 PGD262150:PGF262165 PPZ262150:PQB262165 PZV262150:PZX262165 QJR262150:QJT262165 QTN262150:QTP262165 RDJ262150:RDL262165 RNF262150:RNH262165 RXB262150:RXD262165 SGX262150:SGZ262165 SQT262150:SQV262165 TAP262150:TAR262165 TKL262150:TKN262165 TUH262150:TUJ262165 UED262150:UEF262165 UNZ262150:UOB262165 UXV262150:UXX262165 VHR262150:VHT262165 VRN262150:VRP262165 WBJ262150:WBL262165 WLF262150:WLH262165 WVB262150:WVD262165 B458758:R458773 IP327686:IR327701 SL327686:SN327701 ACH327686:ACJ327701 AMD327686:AMF327701 AVZ327686:AWB327701 BFV327686:BFX327701 BPR327686:BPT327701 BZN327686:BZP327701 CJJ327686:CJL327701 CTF327686:CTH327701 DDB327686:DDD327701 DMX327686:DMZ327701 DWT327686:DWV327701 EGP327686:EGR327701 EQL327686:EQN327701 FAH327686:FAJ327701 FKD327686:FKF327701 FTZ327686:FUB327701 GDV327686:GDX327701 GNR327686:GNT327701 GXN327686:GXP327701 HHJ327686:HHL327701 HRF327686:HRH327701 IBB327686:IBD327701 IKX327686:IKZ327701 IUT327686:IUV327701 JEP327686:JER327701 JOL327686:JON327701 JYH327686:JYJ327701 KID327686:KIF327701 KRZ327686:KSB327701 LBV327686:LBX327701 LLR327686:LLT327701 LVN327686:LVP327701 MFJ327686:MFL327701 MPF327686:MPH327701 MZB327686:MZD327701 NIX327686:NIZ327701 NST327686:NSV327701 OCP327686:OCR327701 OML327686:OMN327701 OWH327686:OWJ327701 PGD327686:PGF327701 PPZ327686:PQB327701 PZV327686:PZX327701 QJR327686:QJT327701 QTN327686:QTP327701 RDJ327686:RDL327701 RNF327686:RNH327701 RXB327686:RXD327701 SGX327686:SGZ327701 SQT327686:SQV327701 TAP327686:TAR327701 TKL327686:TKN327701 TUH327686:TUJ327701 UED327686:UEF327701 UNZ327686:UOB327701 UXV327686:UXX327701 VHR327686:VHT327701 VRN327686:VRP327701 WBJ327686:WBL327701 WLF327686:WLH327701 WVB327686:WVD327701 B524294:R524309 IP393222:IR393237 SL393222:SN393237 ACH393222:ACJ393237 AMD393222:AMF393237 AVZ393222:AWB393237 BFV393222:BFX393237 BPR393222:BPT393237 BZN393222:BZP393237 CJJ393222:CJL393237 CTF393222:CTH393237 DDB393222:DDD393237 DMX393222:DMZ393237 DWT393222:DWV393237 EGP393222:EGR393237 EQL393222:EQN393237 FAH393222:FAJ393237 FKD393222:FKF393237 FTZ393222:FUB393237 GDV393222:GDX393237 GNR393222:GNT393237 GXN393222:GXP393237 HHJ393222:HHL393237 HRF393222:HRH393237 IBB393222:IBD393237 IKX393222:IKZ393237 IUT393222:IUV393237 JEP393222:JER393237 JOL393222:JON393237 JYH393222:JYJ393237 KID393222:KIF393237 KRZ393222:KSB393237 LBV393222:LBX393237 LLR393222:LLT393237 LVN393222:LVP393237 MFJ393222:MFL393237 MPF393222:MPH393237 MZB393222:MZD393237 NIX393222:NIZ393237 NST393222:NSV393237 OCP393222:OCR393237 OML393222:OMN393237 OWH393222:OWJ393237 PGD393222:PGF393237 PPZ393222:PQB393237 PZV393222:PZX393237 QJR393222:QJT393237 QTN393222:QTP393237 RDJ393222:RDL393237 RNF393222:RNH393237 RXB393222:RXD393237 SGX393222:SGZ393237 SQT393222:SQV393237 TAP393222:TAR393237 TKL393222:TKN393237 TUH393222:TUJ393237 UED393222:UEF393237 UNZ393222:UOB393237 UXV393222:UXX393237 VHR393222:VHT393237 VRN393222:VRP393237 WBJ393222:WBL393237 WLF393222:WLH393237 WVB393222:WVD393237 B589830:R589845 IP458758:IR458773 SL458758:SN458773 ACH458758:ACJ458773 AMD458758:AMF458773 AVZ458758:AWB458773 BFV458758:BFX458773 BPR458758:BPT458773 BZN458758:BZP458773 CJJ458758:CJL458773 CTF458758:CTH458773 DDB458758:DDD458773 DMX458758:DMZ458773 DWT458758:DWV458773 EGP458758:EGR458773 EQL458758:EQN458773 FAH458758:FAJ458773 FKD458758:FKF458773 FTZ458758:FUB458773 GDV458758:GDX458773 GNR458758:GNT458773 GXN458758:GXP458773 HHJ458758:HHL458773 HRF458758:HRH458773 IBB458758:IBD458773 IKX458758:IKZ458773 IUT458758:IUV458773 JEP458758:JER458773 JOL458758:JON458773 JYH458758:JYJ458773 KID458758:KIF458773 KRZ458758:KSB458773 LBV458758:LBX458773 LLR458758:LLT458773 LVN458758:LVP458773 MFJ458758:MFL458773 MPF458758:MPH458773 MZB458758:MZD458773 NIX458758:NIZ458773 NST458758:NSV458773 OCP458758:OCR458773 OML458758:OMN458773 OWH458758:OWJ458773 PGD458758:PGF458773 PPZ458758:PQB458773 PZV458758:PZX458773 QJR458758:QJT458773 QTN458758:QTP458773 RDJ458758:RDL458773 RNF458758:RNH458773 RXB458758:RXD458773 SGX458758:SGZ458773 SQT458758:SQV458773 TAP458758:TAR458773 TKL458758:TKN458773 TUH458758:TUJ458773 UED458758:UEF458773 UNZ458758:UOB458773 UXV458758:UXX458773 VHR458758:VHT458773 VRN458758:VRP458773 WBJ458758:WBL458773 WLF458758:WLH458773 WVB458758:WVD458773 B655366:R655381 IP524294:IR524309 SL524294:SN524309 ACH524294:ACJ524309 AMD524294:AMF524309 AVZ524294:AWB524309 BFV524294:BFX524309 BPR524294:BPT524309 BZN524294:BZP524309 CJJ524294:CJL524309 CTF524294:CTH524309 DDB524294:DDD524309 DMX524294:DMZ524309 DWT524294:DWV524309 EGP524294:EGR524309 EQL524294:EQN524309 FAH524294:FAJ524309 FKD524294:FKF524309 FTZ524294:FUB524309 GDV524294:GDX524309 GNR524294:GNT524309 GXN524294:GXP524309 HHJ524294:HHL524309 HRF524294:HRH524309 IBB524294:IBD524309 IKX524294:IKZ524309 IUT524294:IUV524309 JEP524294:JER524309 JOL524294:JON524309 JYH524294:JYJ524309 KID524294:KIF524309 KRZ524294:KSB524309 LBV524294:LBX524309 LLR524294:LLT524309 LVN524294:LVP524309 MFJ524294:MFL524309 MPF524294:MPH524309 MZB524294:MZD524309 NIX524294:NIZ524309 NST524294:NSV524309 OCP524294:OCR524309 OML524294:OMN524309 OWH524294:OWJ524309 PGD524294:PGF524309 PPZ524294:PQB524309 PZV524294:PZX524309 QJR524294:QJT524309 QTN524294:QTP524309 RDJ524294:RDL524309 RNF524294:RNH524309 RXB524294:RXD524309 SGX524294:SGZ524309 SQT524294:SQV524309 TAP524294:TAR524309 TKL524294:TKN524309 TUH524294:TUJ524309 UED524294:UEF524309 UNZ524294:UOB524309 UXV524294:UXX524309 VHR524294:VHT524309 VRN524294:VRP524309 WBJ524294:WBL524309 WLF524294:WLH524309 WVB524294:WVD524309 B720902:R720917 IP589830:IR589845 SL589830:SN589845 ACH589830:ACJ589845 AMD589830:AMF589845 AVZ589830:AWB589845 BFV589830:BFX589845 BPR589830:BPT589845 BZN589830:BZP589845 CJJ589830:CJL589845 CTF589830:CTH589845 DDB589830:DDD589845 DMX589830:DMZ589845 DWT589830:DWV589845 EGP589830:EGR589845 EQL589830:EQN589845 FAH589830:FAJ589845 FKD589830:FKF589845 FTZ589830:FUB589845 GDV589830:GDX589845 GNR589830:GNT589845 GXN589830:GXP589845 HHJ589830:HHL589845 HRF589830:HRH589845 IBB589830:IBD589845 IKX589830:IKZ589845 IUT589830:IUV589845 JEP589830:JER589845 JOL589830:JON589845 JYH589830:JYJ589845 KID589830:KIF589845 KRZ589830:KSB589845 LBV589830:LBX589845 LLR589830:LLT589845 LVN589830:LVP589845 MFJ589830:MFL589845 MPF589830:MPH589845 MZB589830:MZD589845 NIX589830:NIZ589845 NST589830:NSV589845 OCP589830:OCR589845 OML589830:OMN589845 OWH589830:OWJ589845 PGD589830:PGF589845 PPZ589830:PQB589845 PZV589830:PZX589845 QJR589830:QJT589845 QTN589830:QTP589845 RDJ589830:RDL589845 RNF589830:RNH589845 RXB589830:RXD589845 SGX589830:SGZ589845 SQT589830:SQV589845 TAP589830:TAR589845 TKL589830:TKN589845 TUH589830:TUJ589845 UED589830:UEF589845 UNZ589830:UOB589845 UXV589830:UXX589845 VHR589830:VHT589845 VRN589830:VRP589845 WBJ589830:WBL589845 WLF589830:WLH589845 WVB589830:WVD589845 B786438:R786453 IP655366:IR655381 SL655366:SN655381 ACH655366:ACJ655381 AMD655366:AMF655381 AVZ655366:AWB655381 BFV655366:BFX655381 BPR655366:BPT655381 BZN655366:BZP655381 CJJ655366:CJL655381 CTF655366:CTH655381 DDB655366:DDD655381 DMX655366:DMZ655381 DWT655366:DWV655381 EGP655366:EGR655381 EQL655366:EQN655381 FAH655366:FAJ655381 FKD655366:FKF655381 FTZ655366:FUB655381 GDV655366:GDX655381 GNR655366:GNT655381 GXN655366:GXP655381 HHJ655366:HHL655381 HRF655366:HRH655381 IBB655366:IBD655381 IKX655366:IKZ655381 IUT655366:IUV655381 JEP655366:JER655381 JOL655366:JON655381 JYH655366:JYJ655381 KID655366:KIF655381 KRZ655366:KSB655381 LBV655366:LBX655381 LLR655366:LLT655381 LVN655366:LVP655381 MFJ655366:MFL655381 MPF655366:MPH655381 MZB655366:MZD655381 NIX655366:NIZ655381 NST655366:NSV655381 OCP655366:OCR655381 OML655366:OMN655381 OWH655366:OWJ655381 PGD655366:PGF655381 PPZ655366:PQB655381 PZV655366:PZX655381 QJR655366:QJT655381 QTN655366:QTP655381 RDJ655366:RDL655381 RNF655366:RNH655381 RXB655366:RXD655381 SGX655366:SGZ655381 SQT655366:SQV655381 TAP655366:TAR655381 TKL655366:TKN655381 TUH655366:TUJ655381 UED655366:UEF655381 UNZ655366:UOB655381 UXV655366:UXX655381 VHR655366:VHT655381 VRN655366:VRP655381 WBJ655366:WBL655381 WLF655366:WLH655381 WVB655366:WVD655381 B851974:R851989 IP720902:IR720917 SL720902:SN720917 ACH720902:ACJ720917 AMD720902:AMF720917 AVZ720902:AWB720917 BFV720902:BFX720917 BPR720902:BPT720917 BZN720902:BZP720917 CJJ720902:CJL720917 CTF720902:CTH720917 DDB720902:DDD720917 DMX720902:DMZ720917 DWT720902:DWV720917 EGP720902:EGR720917 EQL720902:EQN720917 FAH720902:FAJ720917 FKD720902:FKF720917 FTZ720902:FUB720917 GDV720902:GDX720917 GNR720902:GNT720917 GXN720902:GXP720917 HHJ720902:HHL720917 HRF720902:HRH720917 IBB720902:IBD720917 IKX720902:IKZ720917 IUT720902:IUV720917 JEP720902:JER720917 JOL720902:JON720917 JYH720902:JYJ720917 KID720902:KIF720917 KRZ720902:KSB720917 LBV720902:LBX720917 LLR720902:LLT720917 LVN720902:LVP720917 MFJ720902:MFL720917 MPF720902:MPH720917 MZB720902:MZD720917 NIX720902:NIZ720917 NST720902:NSV720917 OCP720902:OCR720917 OML720902:OMN720917 OWH720902:OWJ720917 PGD720902:PGF720917 PPZ720902:PQB720917 PZV720902:PZX720917 QJR720902:QJT720917 QTN720902:QTP720917 RDJ720902:RDL720917 RNF720902:RNH720917 RXB720902:RXD720917 SGX720902:SGZ720917 SQT720902:SQV720917 TAP720902:TAR720917 TKL720902:TKN720917 TUH720902:TUJ720917 UED720902:UEF720917 UNZ720902:UOB720917 UXV720902:UXX720917 VHR720902:VHT720917 VRN720902:VRP720917 WBJ720902:WBL720917 WLF720902:WLH720917 WVB720902:WVD720917 B917510:R917525 IP786438:IR786453 SL786438:SN786453 ACH786438:ACJ786453 AMD786438:AMF786453 AVZ786438:AWB786453 BFV786438:BFX786453 BPR786438:BPT786453 BZN786438:BZP786453 CJJ786438:CJL786453 CTF786438:CTH786453 DDB786438:DDD786453 DMX786438:DMZ786453 DWT786438:DWV786453 EGP786438:EGR786453 EQL786438:EQN786453 FAH786438:FAJ786453 FKD786438:FKF786453 FTZ786438:FUB786453 GDV786438:GDX786453 GNR786438:GNT786453 GXN786438:GXP786453 HHJ786438:HHL786453 HRF786438:HRH786453 IBB786438:IBD786453 IKX786438:IKZ786453 IUT786438:IUV786453 JEP786438:JER786453 JOL786438:JON786453 JYH786438:JYJ786453 KID786438:KIF786453 KRZ786438:KSB786453 LBV786438:LBX786453 LLR786438:LLT786453 LVN786438:LVP786453 MFJ786438:MFL786453 MPF786438:MPH786453 MZB786438:MZD786453 NIX786438:NIZ786453 NST786438:NSV786453 OCP786438:OCR786453 OML786438:OMN786453 OWH786438:OWJ786453 PGD786438:PGF786453 PPZ786438:PQB786453 PZV786438:PZX786453 QJR786438:QJT786453 QTN786438:QTP786453 RDJ786438:RDL786453 RNF786438:RNH786453 RXB786438:RXD786453 SGX786438:SGZ786453 SQT786438:SQV786453 TAP786438:TAR786453 TKL786438:TKN786453 TUH786438:TUJ786453 UED786438:UEF786453 UNZ786438:UOB786453 UXV786438:UXX786453 VHR786438:VHT786453 VRN786438:VRP786453 WBJ786438:WBL786453 WLF786438:WLH786453 WVB786438:WVD786453 B983046:R983061 IP851974:IR851989 SL851974:SN851989 ACH851974:ACJ851989 AMD851974:AMF851989 AVZ851974:AWB851989 BFV851974:BFX851989 BPR851974:BPT851989 BZN851974:BZP851989 CJJ851974:CJL851989 CTF851974:CTH851989 DDB851974:DDD851989 DMX851974:DMZ851989 DWT851974:DWV851989 EGP851974:EGR851989 EQL851974:EQN851989 FAH851974:FAJ851989 FKD851974:FKF851989 FTZ851974:FUB851989 GDV851974:GDX851989 GNR851974:GNT851989 GXN851974:GXP851989 HHJ851974:HHL851989 HRF851974:HRH851989 IBB851974:IBD851989 IKX851974:IKZ851989 IUT851974:IUV851989 JEP851974:JER851989 JOL851974:JON851989 JYH851974:JYJ851989 KID851974:KIF851989 KRZ851974:KSB851989 LBV851974:LBX851989 LLR851974:LLT851989 LVN851974:LVP851989 MFJ851974:MFL851989 MPF851974:MPH851989 MZB851974:MZD851989 NIX851974:NIZ851989 NST851974:NSV851989 OCP851974:OCR851989 OML851974:OMN851989 OWH851974:OWJ851989 PGD851974:PGF851989 PPZ851974:PQB851989 PZV851974:PZX851989 QJR851974:QJT851989 QTN851974:QTP851989 RDJ851974:RDL851989 RNF851974:RNH851989 RXB851974:RXD851989 SGX851974:SGZ851989 SQT851974:SQV851989 TAP851974:TAR851989 TKL851974:TKN851989 TUH851974:TUJ851989 UED851974:UEF851989 UNZ851974:UOB851989 UXV851974:UXX851989 VHR851974:VHT851989 VRN851974:VRP851989 WBJ851974:WBL851989 WLF851974:WLH851989 WVB851974:WVD851989 IP917510:IR917525 SL917510:SN917525 ACH917510:ACJ917525 AMD917510:AMF917525 AVZ917510:AWB917525 BFV917510:BFX917525 BPR917510:BPT917525 BZN917510:BZP917525 CJJ917510:CJL917525 CTF917510:CTH917525 DDB917510:DDD917525 DMX917510:DMZ917525 DWT917510:DWV917525 EGP917510:EGR917525 EQL917510:EQN917525 FAH917510:FAJ917525 FKD917510:FKF917525 FTZ917510:FUB917525 GDV917510:GDX917525 GNR917510:GNT917525 GXN917510:GXP917525 HHJ917510:HHL917525 HRF917510:HRH917525 IBB917510:IBD917525 IKX917510:IKZ917525 IUT917510:IUV917525 JEP917510:JER917525 JOL917510:JON917525 JYH917510:JYJ917525 KID917510:KIF917525 KRZ917510:KSB917525 LBV917510:LBX917525 LLR917510:LLT917525 LVN917510:LVP917525 MFJ917510:MFL917525 MPF917510:MPH917525 MZB917510:MZD917525 NIX917510:NIZ917525 NST917510:NSV917525 OCP917510:OCR917525 OML917510:OMN917525 OWH917510:OWJ917525 PGD917510:PGF917525 PPZ917510:PQB917525 PZV917510:PZX917525 QJR917510:QJT917525 QTN917510:QTP917525 RDJ917510:RDL917525 RNF917510:RNH917525 RXB917510:RXD917525 SGX917510:SGZ917525 SQT917510:SQV917525 TAP917510:TAR917525 TKL917510:TKN917525 TUH917510:TUJ917525 UED917510:UEF917525 UNZ917510:UOB917525 UXV917510:UXX917525 VHR917510:VHT917525 VRN917510:VRP917525 WBJ917510:WBL917525 WLF917510:WLH917525 WVB917510:WVD917525 IP983046:IR983061 SL983046:SN983061 ACH983046:ACJ983061 AMD983046:AMF983061 AVZ983046:AWB983061 BFV983046:BFX983061 BPR983046:BPT983061 BZN983046:BZP983061 CJJ983046:CJL983061 CTF983046:CTH983061 DDB983046:DDD983061 DMX983046:DMZ983061 DWT983046:DWV983061 EGP983046:EGR983061 EQL983046:EQN983061 FAH983046:FAJ983061 FKD983046:FKF983061 FTZ983046:FUB983061 GDV983046:GDX983061 GNR983046:GNT983061 GXN983046:GXP983061 HHJ983046:HHL983061 HRF983046:HRH983061 IBB983046:IBD983061 IKX983046:IKZ983061 IUT983046:IUV983061 JEP983046:JER983061 JOL983046:JON983061 JYH983046:JYJ983061 KID983046:KIF983061 KRZ983046:KSB983061 LBV983046:LBX983061 LLR983046:LLT983061 LVN983046:LVP983061 MFJ983046:MFL983061 MPF983046:MPH983061 MZB983046:MZD983061 NIX983046:NIZ983061 NST983046:NSV983061 OCP983046:OCR983061 OML983046:OMN983061 OWH983046:OWJ983061 PGD983046:PGF983061 PPZ983046:PQB983061 PZV983046:PZX983061 QJR983046:QJT983061 QTN983046:QTP983061 RDJ983046:RDL983061 RNF983046:RNH983061 RXB983046:RXD983061 SGX983046:SGZ983061 SQT983046:SQV983061 TAP983046:TAR983061 TKL983046:TKN983061 TUH983046:TUJ983061 UED983046:UEF983061 UNZ983046:UOB983061 UXV983046:UXX983061 VHR983046:VHT983061 VRN983046:VRP983061 WBJ983046:WBL983061 WLF983046:WLH983061 WVB983046:WVD983061 IS65543:JB65557 SO65543:SX65557 ACK65543:ACT65557 AMG65543:AMP65557 AWC65543:AWL65557 BFY65543:BGH65557 BPU65543:BQD65557 BZQ65543:BZZ65557 CJM65543:CJV65557 CTI65543:CTR65557 DDE65543:DDN65557 DNA65543:DNJ65557 DWW65543:DXF65557 EGS65543:EHB65557 EQO65543:EQX65557 FAK65543:FAT65557 FKG65543:FKP65557 FUC65543:FUL65557 GDY65543:GEH65557 GNU65543:GOD65557 GXQ65543:GXZ65557 HHM65543:HHV65557 HRI65543:HRR65557 IBE65543:IBN65557 ILA65543:ILJ65557 IUW65543:IVF65557 JES65543:JFB65557 JOO65543:JOX65557 JYK65543:JYT65557 KIG65543:KIP65557 KSC65543:KSL65557 LBY65543:LCH65557 LLU65543:LMD65557 LVQ65543:LVZ65557 MFM65543:MFV65557 MPI65543:MPR65557 MZE65543:MZN65557 NJA65543:NJJ65557 NSW65543:NTF65557 OCS65543:ODB65557 OMO65543:OMX65557 OWK65543:OWT65557 PGG65543:PGP65557 PQC65543:PQL65557 PZY65543:QAH65557 QJU65543:QKD65557 QTQ65543:QTZ65557 RDM65543:RDV65557 RNI65543:RNR65557 RXE65543:RXN65557 SHA65543:SHJ65557 SQW65543:SRF65557 TAS65543:TBB65557 TKO65543:TKX65557 TUK65543:TUT65557 UEG65543:UEP65557 UOC65543:UOL65557 UXY65543:UYH65557 VHU65543:VID65557 VRQ65543:VRZ65557 WBM65543:WBV65557 WLI65543:WLR65557 WVE65543:WVN65557 IS131079:JB131093 SO131079:SX131093 ACK131079:ACT131093 AMG131079:AMP131093 AWC131079:AWL131093 BFY131079:BGH131093 BPU131079:BQD131093 BZQ131079:BZZ131093 CJM131079:CJV131093 CTI131079:CTR131093 DDE131079:DDN131093 DNA131079:DNJ131093 DWW131079:DXF131093 EGS131079:EHB131093 EQO131079:EQX131093 FAK131079:FAT131093 FKG131079:FKP131093 FUC131079:FUL131093 GDY131079:GEH131093 GNU131079:GOD131093 GXQ131079:GXZ131093 HHM131079:HHV131093 HRI131079:HRR131093 IBE131079:IBN131093 ILA131079:ILJ131093 IUW131079:IVF131093 JES131079:JFB131093 JOO131079:JOX131093 JYK131079:JYT131093 KIG131079:KIP131093 KSC131079:KSL131093 LBY131079:LCH131093 LLU131079:LMD131093 LVQ131079:LVZ131093 MFM131079:MFV131093 MPI131079:MPR131093 MZE131079:MZN131093 NJA131079:NJJ131093 NSW131079:NTF131093 OCS131079:ODB131093 OMO131079:OMX131093 OWK131079:OWT131093 PGG131079:PGP131093 PQC131079:PQL131093 PZY131079:QAH131093 QJU131079:QKD131093 QTQ131079:QTZ131093 RDM131079:RDV131093 RNI131079:RNR131093 RXE131079:RXN131093 SHA131079:SHJ131093 SQW131079:SRF131093 TAS131079:TBB131093 TKO131079:TKX131093 TUK131079:TUT131093 UEG131079:UEP131093 UOC131079:UOL131093 UXY131079:UYH131093 VHU131079:VID131093 VRQ131079:VRZ131093 WBM131079:WBV131093 WLI131079:WLR131093 WVE131079:WVN131093 IS196615:JB196629 SO196615:SX196629 ACK196615:ACT196629 AMG196615:AMP196629 AWC196615:AWL196629 BFY196615:BGH196629 BPU196615:BQD196629 BZQ196615:BZZ196629 CJM196615:CJV196629 CTI196615:CTR196629 DDE196615:DDN196629 DNA196615:DNJ196629 DWW196615:DXF196629 EGS196615:EHB196629 EQO196615:EQX196629 FAK196615:FAT196629 FKG196615:FKP196629 FUC196615:FUL196629 GDY196615:GEH196629 GNU196615:GOD196629 GXQ196615:GXZ196629 HHM196615:HHV196629 HRI196615:HRR196629 IBE196615:IBN196629 ILA196615:ILJ196629 IUW196615:IVF196629 JES196615:JFB196629 JOO196615:JOX196629 JYK196615:JYT196629 KIG196615:KIP196629 KSC196615:KSL196629 LBY196615:LCH196629 LLU196615:LMD196629 LVQ196615:LVZ196629 MFM196615:MFV196629 MPI196615:MPR196629 MZE196615:MZN196629 NJA196615:NJJ196629 NSW196615:NTF196629 OCS196615:ODB196629 OMO196615:OMX196629 OWK196615:OWT196629 PGG196615:PGP196629 PQC196615:PQL196629 PZY196615:QAH196629 QJU196615:QKD196629 QTQ196615:QTZ196629 RDM196615:RDV196629 RNI196615:RNR196629 RXE196615:RXN196629 SHA196615:SHJ196629 SQW196615:SRF196629 TAS196615:TBB196629 TKO196615:TKX196629 TUK196615:TUT196629 UEG196615:UEP196629 UOC196615:UOL196629 UXY196615:UYH196629 VHU196615:VID196629 VRQ196615:VRZ196629 WBM196615:WBV196629 WLI196615:WLR196629 WVE196615:WVN196629 IS262151:JB262165 SO262151:SX262165 ACK262151:ACT262165 AMG262151:AMP262165 AWC262151:AWL262165 BFY262151:BGH262165 BPU262151:BQD262165 BZQ262151:BZZ262165 CJM262151:CJV262165 CTI262151:CTR262165 DDE262151:DDN262165 DNA262151:DNJ262165 DWW262151:DXF262165 EGS262151:EHB262165 EQO262151:EQX262165 FAK262151:FAT262165 FKG262151:FKP262165 FUC262151:FUL262165 GDY262151:GEH262165 GNU262151:GOD262165 GXQ262151:GXZ262165 HHM262151:HHV262165 HRI262151:HRR262165 IBE262151:IBN262165 ILA262151:ILJ262165 IUW262151:IVF262165 JES262151:JFB262165 JOO262151:JOX262165 JYK262151:JYT262165 KIG262151:KIP262165 KSC262151:KSL262165 LBY262151:LCH262165 LLU262151:LMD262165 LVQ262151:LVZ262165 MFM262151:MFV262165 MPI262151:MPR262165 MZE262151:MZN262165 NJA262151:NJJ262165 NSW262151:NTF262165 OCS262151:ODB262165 OMO262151:OMX262165 OWK262151:OWT262165 PGG262151:PGP262165 PQC262151:PQL262165 PZY262151:QAH262165 QJU262151:QKD262165 QTQ262151:QTZ262165 RDM262151:RDV262165 RNI262151:RNR262165 RXE262151:RXN262165 SHA262151:SHJ262165 SQW262151:SRF262165 TAS262151:TBB262165 TKO262151:TKX262165 TUK262151:TUT262165 UEG262151:UEP262165 UOC262151:UOL262165 UXY262151:UYH262165 VHU262151:VID262165 VRQ262151:VRZ262165 WBM262151:WBV262165 WLI262151:WLR262165 WVE262151:WVN262165 IS327687:JB327701 SO327687:SX327701 ACK327687:ACT327701 AMG327687:AMP327701 AWC327687:AWL327701 BFY327687:BGH327701 BPU327687:BQD327701 BZQ327687:BZZ327701 CJM327687:CJV327701 CTI327687:CTR327701 DDE327687:DDN327701 DNA327687:DNJ327701 DWW327687:DXF327701 EGS327687:EHB327701 EQO327687:EQX327701 FAK327687:FAT327701 FKG327687:FKP327701 FUC327687:FUL327701 GDY327687:GEH327701 GNU327687:GOD327701 GXQ327687:GXZ327701 HHM327687:HHV327701 HRI327687:HRR327701 IBE327687:IBN327701 ILA327687:ILJ327701 IUW327687:IVF327701 JES327687:JFB327701 JOO327687:JOX327701 JYK327687:JYT327701 KIG327687:KIP327701 KSC327687:KSL327701 LBY327687:LCH327701 LLU327687:LMD327701 LVQ327687:LVZ327701 MFM327687:MFV327701 MPI327687:MPR327701 MZE327687:MZN327701 NJA327687:NJJ327701 NSW327687:NTF327701 OCS327687:ODB327701 OMO327687:OMX327701 OWK327687:OWT327701 PGG327687:PGP327701 PQC327687:PQL327701 PZY327687:QAH327701 QJU327687:QKD327701 QTQ327687:QTZ327701 RDM327687:RDV327701 RNI327687:RNR327701 RXE327687:RXN327701 SHA327687:SHJ327701 SQW327687:SRF327701 TAS327687:TBB327701 TKO327687:TKX327701 TUK327687:TUT327701 UEG327687:UEP327701 UOC327687:UOL327701 UXY327687:UYH327701 VHU327687:VID327701 VRQ327687:VRZ327701 WBM327687:WBV327701 WLI327687:WLR327701 WVE327687:WVN327701 IS393223:JB393237 SO393223:SX393237 ACK393223:ACT393237 AMG393223:AMP393237 AWC393223:AWL393237 BFY393223:BGH393237 BPU393223:BQD393237 BZQ393223:BZZ393237 CJM393223:CJV393237 CTI393223:CTR393237 DDE393223:DDN393237 DNA393223:DNJ393237 DWW393223:DXF393237 EGS393223:EHB393237 EQO393223:EQX393237 FAK393223:FAT393237 FKG393223:FKP393237 FUC393223:FUL393237 GDY393223:GEH393237 GNU393223:GOD393237 GXQ393223:GXZ393237 HHM393223:HHV393237 HRI393223:HRR393237 IBE393223:IBN393237 ILA393223:ILJ393237 IUW393223:IVF393237 JES393223:JFB393237 JOO393223:JOX393237 JYK393223:JYT393237 KIG393223:KIP393237 KSC393223:KSL393237 LBY393223:LCH393237 LLU393223:LMD393237 LVQ393223:LVZ393237 MFM393223:MFV393237 MPI393223:MPR393237 MZE393223:MZN393237 NJA393223:NJJ393237 NSW393223:NTF393237 OCS393223:ODB393237 OMO393223:OMX393237 OWK393223:OWT393237 PGG393223:PGP393237 PQC393223:PQL393237 PZY393223:QAH393237 QJU393223:QKD393237 QTQ393223:QTZ393237 RDM393223:RDV393237 RNI393223:RNR393237 RXE393223:RXN393237 SHA393223:SHJ393237 SQW393223:SRF393237 TAS393223:TBB393237 TKO393223:TKX393237 TUK393223:TUT393237 UEG393223:UEP393237 UOC393223:UOL393237 UXY393223:UYH393237 VHU393223:VID393237 VRQ393223:VRZ393237 WBM393223:WBV393237 WLI393223:WLR393237 WVE393223:WVN393237 IS458759:JB458773 SO458759:SX458773 ACK458759:ACT458773 AMG458759:AMP458773 AWC458759:AWL458773 BFY458759:BGH458773 BPU458759:BQD458773 BZQ458759:BZZ458773 CJM458759:CJV458773 CTI458759:CTR458773 DDE458759:DDN458773 DNA458759:DNJ458773 DWW458759:DXF458773 EGS458759:EHB458773 EQO458759:EQX458773 FAK458759:FAT458773 FKG458759:FKP458773 FUC458759:FUL458773 GDY458759:GEH458773 GNU458759:GOD458773 GXQ458759:GXZ458773 HHM458759:HHV458773 HRI458759:HRR458773 IBE458759:IBN458773 ILA458759:ILJ458773 IUW458759:IVF458773 JES458759:JFB458773 JOO458759:JOX458773 JYK458759:JYT458773 KIG458759:KIP458773 KSC458759:KSL458773 LBY458759:LCH458773 LLU458759:LMD458773 LVQ458759:LVZ458773 MFM458759:MFV458773 MPI458759:MPR458773 MZE458759:MZN458773 NJA458759:NJJ458773 NSW458759:NTF458773 OCS458759:ODB458773 OMO458759:OMX458773 OWK458759:OWT458773 PGG458759:PGP458773 PQC458759:PQL458773 PZY458759:QAH458773 QJU458759:QKD458773 QTQ458759:QTZ458773 RDM458759:RDV458773 RNI458759:RNR458773 RXE458759:RXN458773 SHA458759:SHJ458773 SQW458759:SRF458773 TAS458759:TBB458773 TKO458759:TKX458773 TUK458759:TUT458773 UEG458759:UEP458773 UOC458759:UOL458773 UXY458759:UYH458773 VHU458759:VID458773 VRQ458759:VRZ458773 WBM458759:WBV458773 WLI458759:WLR458773 WVE458759:WVN458773 IS524295:JB524309 SO524295:SX524309 ACK524295:ACT524309 AMG524295:AMP524309 AWC524295:AWL524309 BFY524295:BGH524309 BPU524295:BQD524309 BZQ524295:BZZ524309 CJM524295:CJV524309 CTI524295:CTR524309 DDE524295:DDN524309 DNA524295:DNJ524309 DWW524295:DXF524309 EGS524295:EHB524309 EQO524295:EQX524309 FAK524295:FAT524309 FKG524295:FKP524309 FUC524295:FUL524309 GDY524295:GEH524309 GNU524295:GOD524309 GXQ524295:GXZ524309 HHM524295:HHV524309 HRI524295:HRR524309 IBE524295:IBN524309 ILA524295:ILJ524309 IUW524295:IVF524309 JES524295:JFB524309 JOO524295:JOX524309 JYK524295:JYT524309 KIG524295:KIP524309 KSC524295:KSL524309 LBY524295:LCH524309 LLU524295:LMD524309 LVQ524295:LVZ524309 MFM524295:MFV524309 MPI524295:MPR524309 MZE524295:MZN524309 NJA524295:NJJ524309 NSW524295:NTF524309 OCS524295:ODB524309 OMO524295:OMX524309 OWK524295:OWT524309 PGG524295:PGP524309 PQC524295:PQL524309 PZY524295:QAH524309 QJU524295:QKD524309 QTQ524295:QTZ524309 RDM524295:RDV524309 RNI524295:RNR524309 RXE524295:RXN524309 SHA524295:SHJ524309 SQW524295:SRF524309 TAS524295:TBB524309 TKO524295:TKX524309 TUK524295:TUT524309 UEG524295:UEP524309 UOC524295:UOL524309 UXY524295:UYH524309 VHU524295:VID524309 VRQ524295:VRZ524309 WBM524295:WBV524309 WLI524295:WLR524309 WVE524295:WVN524309 IS589831:JB589845 SO589831:SX589845 ACK589831:ACT589845 AMG589831:AMP589845 AWC589831:AWL589845 BFY589831:BGH589845 BPU589831:BQD589845 BZQ589831:BZZ589845 CJM589831:CJV589845 CTI589831:CTR589845 DDE589831:DDN589845 DNA589831:DNJ589845 DWW589831:DXF589845 EGS589831:EHB589845 EQO589831:EQX589845 FAK589831:FAT589845 FKG589831:FKP589845 FUC589831:FUL589845 GDY589831:GEH589845 GNU589831:GOD589845 GXQ589831:GXZ589845 HHM589831:HHV589845 HRI589831:HRR589845 IBE589831:IBN589845 ILA589831:ILJ589845 IUW589831:IVF589845 JES589831:JFB589845 JOO589831:JOX589845 JYK589831:JYT589845 KIG589831:KIP589845 KSC589831:KSL589845 LBY589831:LCH589845 LLU589831:LMD589845 LVQ589831:LVZ589845 MFM589831:MFV589845 MPI589831:MPR589845 MZE589831:MZN589845 NJA589831:NJJ589845 NSW589831:NTF589845 OCS589831:ODB589845 OMO589831:OMX589845 OWK589831:OWT589845 PGG589831:PGP589845 PQC589831:PQL589845 PZY589831:QAH589845 QJU589831:QKD589845 QTQ589831:QTZ589845 RDM589831:RDV589845 RNI589831:RNR589845 RXE589831:RXN589845 SHA589831:SHJ589845 SQW589831:SRF589845 TAS589831:TBB589845 TKO589831:TKX589845 TUK589831:TUT589845 UEG589831:UEP589845 UOC589831:UOL589845 UXY589831:UYH589845 VHU589831:VID589845 VRQ589831:VRZ589845 WBM589831:WBV589845 WLI589831:WLR589845 WVE589831:WVN589845 IS655367:JB655381 SO655367:SX655381 ACK655367:ACT655381 AMG655367:AMP655381 AWC655367:AWL655381 BFY655367:BGH655381 BPU655367:BQD655381 BZQ655367:BZZ655381 CJM655367:CJV655381 CTI655367:CTR655381 DDE655367:DDN655381 DNA655367:DNJ655381 DWW655367:DXF655381 EGS655367:EHB655381 EQO655367:EQX655381 FAK655367:FAT655381 FKG655367:FKP655381 FUC655367:FUL655381 GDY655367:GEH655381 GNU655367:GOD655381 GXQ655367:GXZ655381 HHM655367:HHV655381 HRI655367:HRR655381 IBE655367:IBN655381 ILA655367:ILJ655381 IUW655367:IVF655381 JES655367:JFB655381 JOO655367:JOX655381 JYK655367:JYT655381 KIG655367:KIP655381 KSC655367:KSL655381 LBY655367:LCH655381 LLU655367:LMD655381 LVQ655367:LVZ655381 MFM655367:MFV655381 MPI655367:MPR655381 MZE655367:MZN655381 NJA655367:NJJ655381 NSW655367:NTF655381 OCS655367:ODB655381 OMO655367:OMX655381 OWK655367:OWT655381 PGG655367:PGP655381 PQC655367:PQL655381 PZY655367:QAH655381 QJU655367:QKD655381 QTQ655367:QTZ655381 RDM655367:RDV655381 RNI655367:RNR655381 RXE655367:RXN655381 SHA655367:SHJ655381 SQW655367:SRF655381 TAS655367:TBB655381 TKO655367:TKX655381 TUK655367:TUT655381 UEG655367:UEP655381 UOC655367:UOL655381 UXY655367:UYH655381 VHU655367:VID655381 VRQ655367:VRZ655381 WBM655367:WBV655381 WLI655367:WLR655381 WVE655367:WVN655381 IS720903:JB720917 SO720903:SX720917 ACK720903:ACT720917 AMG720903:AMP720917 AWC720903:AWL720917 BFY720903:BGH720917 BPU720903:BQD720917 BZQ720903:BZZ720917 CJM720903:CJV720917 CTI720903:CTR720917 DDE720903:DDN720917 DNA720903:DNJ720917 DWW720903:DXF720917 EGS720903:EHB720917 EQO720903:EQX720917 FAK720903:FAT720917 FKG720903:FKP720917 FUC720903:FUL720917 GDY720903:GEH720917 GNU720903:GOD720917 GXQ720903:GXZ720917 HHM720903:HHV720917 HRI720903:HRR720917 IBE720903:IBN720917 ILA720903:ILJ720917 IUW720903:IVF720917 JES720903:JFB720917 JOO720903:JOX720917 JYK720903:JYT720917 KIG720903:KIP720917 KSC720903:KSL720917 LBY720903:LCH720917 LLU720903:LMD720917 LVQ720903:LVZ720917 MFM720903:MFV720917 MPI720903:MPR720917 MZE720903:MZN720917 NJA720903:NJJ720917 NSW720903:NTF720917 OCS720903:ODB720917 OMO720903:OMX720917 OWK720903:OWT720917 PGG720903:PGP720917 PQC720903:PQL720917 PZY720903:QAH720917 QJU720903:QKD720917 QTQ720903:QTZ720917 RDM720903:RDV720917 RNI720903:RNR720917 RXE720903:RXN720917 SHA720903:SHJ720917 SQW720903:SRF720917 TAS720903:TBB720917 TKO720903:TKX720917 TUK720903:TUT720917 UEG720903:UEP720917 UOC720903:UOL720917 UXY720903:UYH720917 VHU720903:VID720917 VRQ720903:VRZ720917 WBM720903:WBV720917 WLI720903:WLR720917 WVE720903:WVN720917 IS786439:JB786453 SO786439:SX786453 ACK786439:ACT786453 AMG786439:AMP786453 AWC786439:AWL786453 BFY786439:BGH786453 BPU786439:BQD786453 BZQ786439:BZZ786453 CJM786439:CJV786453 CTI786439:CTR786453 DDE786439:DDN786453 DNA786439:DNJ786453 DWW786439:DXF786453 EGS786439:EHB786453 EQO786439:EQX786453 FAK786439:FAT786453 FKG786439:FKP786453 FUC786439:FUL786453 GDY786439:GEH786453 GNU786439:GOD786453 GXQ786439:GXZ786453 HHM786439:HHV786453 HRI786439:HRR786453 IBE786439:IBN786453 ILA786439:ILJ786453 IUW786439:IVF786453 JES786439:JFB786453 JOO786439:JOX786453 JYK786439:JYT786453 KIG786439:KIP786453 KSC786439:KSL786453 LBY786439:LCH786453 LLU786439:LMD786453 LVQ786439:LVZ786453 MFM786439:MFV786453 MPI786439:MPR786453 MZE786439:MZN786453 NJA786439:NJJ786453 NSW786439:NTF786453 OCS786439:ODB786453 OMO786439:OMX786453 OWK786439:OWT786453 PGG786439:PGP786453 PQC786439:PQL786453 PZY786439:QAH786453 QJU786439:QKD786453 QTQ786439:QTZ786453 RDM786439:RDV786453 RNI786439:RNR786453 RXE786439:RXN786453 SHA786439:SHJ786453 SQW786439:SRF786453 TAS786439:TBB786453 TKO786439:TKX786453 TUK786439:TUT786453 UEG786439:UEP786453 UOC786439:UOL786453 UXY786439:UYH786453 VHU786439:VID786453 VRQ786439:VRZ786453 WBM786439:WBV786453 WLI786439:WLR786453 WVE786439:WVN786453 IS851975:JB851989 SO851975:SX851989 ACK851975:ACT851989 AMG851975:AMP851989 AWC851975:AWL851989 BFY851975:BGH851989 BPU851975:BQD851989 BZQ851975:BZZ851989 CJM851975:CJV851989 CTI851975:CTR851989 DDE851975:DDN851989 DNA851975:DNJ851989 DWW851975:DXF851989 EGS851975:EHB851989 EQO851975:EQX851989 FAK851975:FAT851989 FKG851975:FKP851989 FUC851975:FUL851989 GDY851975:GEH851989 GNU851975:GOD851989 GXQ851975:GXZ851989 HHM851975:HHV851989 HRI851975:HRR851989 IBE851975:IBN851989 ILA851975:ILJ851989 IUW851975:IVF851989 JES851975:JFB851989 JOO851975:JOX851989 JYK851975:JYT851989 KIG851975:KIP851989 KSC851975:KSL851989 LBY851975:LCH851989 LLU851975:LMD851989 LVQ851975:LVZ851989 MFM851975:MFV851989 MPI851975:MPR851989 MZE851975:MZN851989 NJA851975:NJJ851989 NSW851975:NTF851989 OCS851975:ODB851989 OMO851975:OMX851989 OWK851975:OWT851989 PGG851975:PGP851989 PQC851975:PQL851989 PZY851975:QAH851989 QJU851975:QKD851989 QTQ851975:QTZ851989 RDM851975:RDV851989 RNI851975:RNR851989 RXE851975:RXN851989 SHA851975:SHJ851989 SQW851975:SRF851989 TAS851975:TBB851989 TKO851975:TKX851989 TUK851975:TUT851989 UEG851975:UEP851989 UOC851975:UOL851989 UXY851975:UYH851989 VHU851975:VID851989 VRQ851975:VRZ851989 WBM851975:WBV851989 WLI851975:WLR851989 WVE851975:WVN851989 IS917511:JB917525 SO917511:SX917525 ACK917511:ACT917525 AMG917511:AMP917525 AWC917511:AWL917525 BFY917511:BGH917525 BPU917511:BQD917525 BZQ917511:BZZ917525 CJM917511:CJV917525 CTI917511:CTR917525 DDE917511:DDN917525 DNA917511:DNJ917525 DWW917511:DXF917525 EGS917511:EHB917525 EQO917511:EQX917525 FAK917511:FAT917525 FKG917511:FKP917525 FUC917511:FUL917525 GDY917511:GEH917525 GNU917511:GOD917525 GXQ917511:GXZ917525 HHM917511:HHV917525 HRI917511:HRR917525 IBE917511:IBN917525 ILA917511:ILJ917525 IUW917511:IVF917525 JES917511:JFB917525 JOO917511:JOX917525 JYK917511:JYT917525 KIG917511:KIP917525 KSC917511:KSL917525 LBY917511:LCH917525 LLU917511:LMD917525 LVQ917511:LVZ917525 MFM917511:MFV917525 MPI917511:MPR917525 MZE917511:MZN917525 NJA917511:NJJ917525 NSW917511:NTF917525 OCS917511:ODB917525 OMO917511:OMX917525 OWK917511:OWT917525 PGG917511:PGP917525 PQC917511:PQL917525 PZY917511:QAH917525 QJU917511:QKD917525 QTQ917511:QTZ917525 RDM917511:RDV917525 RNI917511:RNR917525 RXE917511:RXN917525 SHA917511:SHJ917525 SQW917511:SRF917525 TAS917511:TBB917525 TKO917511:TKX917525 TUK917511:TUT917525 UEG917511:UEP917525 UOC917511:UOL917525 UXY917511:UYH917525 VHU917511:VID917525 VRQ917511:VRZ917525 WBM917511:WBV917525 WLI917511:WLR917525 WVE917511:WVN917525 IS983047:JB983061 SO983047:SX983061 ACK983047:ACT983061 AMG983047:AMP983061 AWC983047:AWL983061 BFY983047:BGH983061 BPU983047:BQD983061 BZQ983047:BZZ983061 CJM983047:CJV983061 CTI983047:CTR983061 DDE983047:DDN983061 DNA983047:DNJ983061 DWW983047:DXF983061 EGS983047:EHB983061 EQO983047:EQX983061 FAK983047:FAT983061 FKG983047:FKP983061 FUC983047:FUL983061 GDY983047:GEH983061 GNU983047:GOD983061 GXQ983047:GXZ983061 HHM983047:HHV983061 HRI983047:HRR983061 IBE983047:IBN983061 ILA983047:ILJ983061 IUW983047:IVF983061 JES983047:JFB983061 JOO983047:JOX983061 JYK983047:JYT983061 KIG983047:KIP983061 KSC983047:KSL983061 LBY983047:LCH983061 LLU983047:LMD983061 LVQ983047:LVZ983061 MFM983047:MFV983061 MPI983047:MPR983061 MZE983047:MZN983061 NJA983047:NJJ983061 NSW983047:NTF983061 OCS983047:ODB983061 OMO983047:OMX983061 OWK983047:OWT983061 PGG983047:PGP983061 PQC983047:PQL983061 PZY983047:QAH983061 QJU983047:QKD983061 QTQ983047:QTZ983061 RDM983047:RDV983061 RNI983047:RNR983061 RXE983047:RXN983061 SHA983047:SHJ983061 SQW983047:SRF983061 TAS983047:TBB983061 TKO983047:TKX983061 TUK983047:TUT983061 UEG983047:UEP983061 UOC983047:UOL983061 UXY983047:UYH983061 VHU983047:VID983061 VRQ983047:VRZ983061 WBM983047:WBV983061 WLI983047:WLR983061 WVE983047:WVN983061 WVB983070:WVN983075 IP65559:JB65564 SL65559:SX65564 ACH65559:ACT65564 AMD65559:AMP65564 AVZ65559:AWL65564 BFV65559:BGH65564 BPR65559:BQD65564 BZN65559:BZZ65564 CJJ65559:CJV65564 CTF65559:CTR65564 DDB65559:DDN65564 DMX65559:DNJ65564 DWT65559:DXF65564 EGP65559:EHB65564 EQL65559:EQX65564 FAH65559:FAT65564 FKD65559:FKP65564 FTZ65559:FUL65564 GDV65559:GEH65564 GNR65559:GOD65564 GXN65559:GXZ65564 HHJ65559:HHV65564 HRF65559:HRR65564 IBB65559:IBN65564 IKX65559:ILJ65564 IUT65559:IVF65564 JEP65559:JFB65564 JOL65559:JOX65564 JYH65559:JYT65564 KID65559:KIP65564 KRZ65559:KSL65564 LBV65559:LCH65564 LLR65559:LMD65564 LVN65559:LVZ65564 MFJ65559:MFV65564 MPF65559:MPR65564 MZB65559:MZN65564 NIX65559:NJJ65564 NST65559:NTF65564 OCP65559:ODB65564 OML65559:OMX65564 OWH65559:OWT65564 PGD65559:PGP65564 PPZ65559:PQL65564 PZV65559:QAH65564 QJR65559:QKD65564 QTN65559:QTZ65564 RDJ65559:RDV65564 RNF65559:RNR65564 RXB65559:RXN65564 SGX65559:SHJ65564 SQT65559:SRF65564 TAP65559:TBB65564 TKL65559:TKX65564 TUH65559:TUT65564 UED65559:UEP65564 UNZ65559:UOL65564 UXV65559:UYH65564 VHR65559:VID65564 VRN65559:VRZ65564 WBJ65559:WBV65564 WLF65559:WLR65564 WVB65559:WVN65564 IP131095:JB131100 SL131095:SX131100 ACH131095:ACT131100 AMD131095:AMP131100 AVZ131095:AWL131100 BFV131095:BGH131100 BPR131095:BQD131100 BZN131095:BZZ131100 CJJ131095:CJV131100 CTF131095:CTR131100 DDB131095:DDN131100 DMX131095:DNJ131100 DWT131095:DXF131100 EGP131095:EHB131100 EQL131095:EQX131100 FAH131095:FAT131100 FKD131095:FKP131100 FTZ131095:FUL131100 GDV131095:GEH131100 GNR131095:GOD131100 GXN131095:GXZ131100 HHJ131095:HHV131100 HRF131095:HRR131100 IBB131095:IBN131100 IKX131095:ILJ131100 IUT131095:IVF131100 JEP131095:JFB131100 JOL131095:JOX131100 JYH131095:JYT131100 KID131095:KIP131100 KRZ131095:KSL131100 LBV131095:LCH131100 LLR131095:LMD131100 LVN131095:LVZ131100 MFJ131095:MFV131100 MPF131095:MPR131100 MZB131095:MZN131100 NIX131095:NJJ131100 NST131095:NTF131100 OCP131095:ODB131100 OML131095:OMX131100 OWH131095:OWT131100 PGD131095:PGP131100 PPZ131095:PQL131100 PZV131095:QAH131100 QJR131095:QKD131100 QTN131095:QTZ131100 RDJ131095:RDV131100 RNF131095:RNR131100 RXB131095:RXN131100 SGX131095:SHJ131100 SQT131095:SRF131100 TAP131095:TBB131100 TKL131095:TKX131100 TUH131095:TUT131100 UED131095:UEP131100 UNZ131095:UOL131100 UXV131095:UYH131100 VHR131095:VID131100 VRN131095:VRZ131100 WBJ131095:WBV131100 WLF131095:WLR131100 WVB131095:WVN131100 IP196631:JB196636 SL196631:SX196636 ACH196631:ACT196636 AMD196631:AMP196636 AVZ196631:AWL196636 BFV196631:BGH196636 BPR196631:BQD196636 BZN196631:BZZ196636 CJJ196631:CJV196636 CTF196631:CTR196636 DDB196631:DDN196636 DMX196631:DNJ196636 DWT196631:DXF196636 EGP196631:EHB196636 EQL196631:EQX196636 FAH196631:FAT196636 FKD196631:FKP196636 FTZ196631:FUL196636 GDV196631:GEH196636 GNR196631:GOD196636 GXN196631:GXZ196636 HHJ196631:HHV196636 HRF196631:HRR196636 IBB196631:IBN196636 IKX196631:ILJ196636 IUT196631:IVF196636 JEP196631:JFB196636 JOL196631:JOX196636 JYH196631:JYT196636 KID196631:KIP196636 KRZ196631:KSL196636 LBV196631:LCH196636 LLR196631:LMD196636 LVN196631:LVZ196636 MFJ196631:MFV196636 MPF196631:MPR196636 MZB196631:MZN196636 NIX196631:NJJ196636 NST196631:NTF196636 OCP196631:ODB196636 OML196631:OMX196636 OWH196631:OWT196636 PGD196631:PGP196636 PPZ196631:PQL196636 PZV196631:QAH196636 QJR196631:QKD196636 QTN196631:QTZ196636 RDJ196631:RDV196636 RNF196631:RNR196636 RXB196631:RXN196636 SGX196631:SHJ196636 SQT196631:SRF196636 TAP196631:TBB196636 TKL196631:TKX196636 TUH196631:TUT196636 UED196631:UEP196636 UNZ196631:UOL196636 UXV196631:UYH196636 VHR196631:VID196636 VRN196631:VRZ196636 WBJ196631:WBV196636 WLF196631:WLR196636 WVB196631:WVN196636 IP262167:JB262172 SL262167:SX262172 ACH262167:ACT262172 AMD262167:AMP262172 AVZ262167:AWL262172 BFV262167:BGH262172 BPR262167:BQD262172 BZN262167:BZZ262172 CJJ262167:CJV262172 CTF262167:CTR262172 DDB262167:DDN262172 DMX262167:DNJ262172 DWT262167:DXF262172 EGP262167:EHB262172 EQL262167:EQX262172 FAH262167:FAT262172 FKD262167:FKP262172 FTZ262167:FUL262172 GDV262167:GEH262172 GNR262167:GOD262172 GXN262167:GXZ262172 HHJ262167:HHV262172 HRF262167:HRR262172 IBB262167:IBN262172 IKX262167:ILJ262172 IUT262167:IVF262172 JEP262167:JFB262172 JOL262167:JOX262172 JYH262167:JYT262172 KID262167:KIP262172 KRZ262167:KSL262172 LBV262167:LCH262172 LLR262167:LMD262172 LVN262167:LVZ262172 MFJ262167:MFV262172 MPF262167:MPR262172 MZB262167:MZN262172 NIX262167:NJJ262172 NST262167:NTF262172 OCP262167:ODB262172 OML262167:OMX262172 OWH262167:OWT262172 PGD262167:PGP262172 PPZ262167:PQL262172 PZV262167:QAH262172 QJR262167:QKD262172 QTN262167:QTZ262172 RDJ262167:RDV262172 RNF262167:RNR262172 RXB262167:RXN262172 SGX262167:SHJ262172 SQT262167:SRF262172 TAP262167:TBB262172 TKL262167:TKX262172 TUH262167:TUT262172 UED262167:UEP262172 UNZ262167:UOL262172 UXV262167:UYH262172 VHR262167:VID262172 VRN262167:VRZ262172 WBJ262167:WBV262172 WLF262167:WLR262172 WVB262167:WVN262172 IP327703:JB327708 SL327703:SX327708 ACH327703:ACT327708 AMD327703:AMP327708 AVZ327703:AWL327708 BFV327703:BGH327708 BPR327703:BQD327708 BZN327703:BZZ327708 CJJ327703:CJV327708 CTF327703:CTR327708 DDB327703:DDN327708 DMX327703:DNJ327708 DWT327703:DXF327708 EGP327703:EHB327708 EQL327703:EQX327708 FAH327703:FAT327708 FKD327703:FKP327708 FTZ327703:FUL327708 GDV327703:GEH327708 GNR327703:GOD327708 GXN327703:GXZ327708 HHJ327703:HHV327708 HRF327703:HRR327708 IBB327703:IBN327708 IKX327703:ILJ327708 IUT327703:IVF327708 JEP327703:JFB327708 JOL327703:JOX327708 JYH327703:JYT327708 KID327703:KIP327708 KRZ327703:KSL327708 LBV327703:LCH327708 LLR327703:LMD327708 LVN327703:LVZ327708 MFJ327703:MFV327708 MPF327703:MPR327708 MZB327703:MZN327708 NIX327703:NJJ327708 NST327703:NTF327708 OCP327703:ODB327708 OML327703:OMX327708 OWH327703:OWT327708 PGD327703:PGP327708 PPZ327703:PQL327708 PZV327703:QAH327708 QJR327703:QKD327708 QTN327703:QTZ327708 RDJ327703:RDV327708 RNF327703:RNR327708 RXB327703:RXN327708 SGX327703:SHJ327708 SQT327703:SRF327708 TAP327703:TBB327708 TKL327703:TKX327708 TUH327703:TUT327708 UED327703:UEP327708 UNZ327703:UOL327708 UXV327703:UYH327708 VHR327703:VID327708 VRN327703:VRZ327708 WBJ327703:WBV327708 WLF327703:WLR327708 WVB327703:WVN327708 IP393239:JB393244 SL393239:SX393244 ACH393239:ACT393244 AMD393239:AMP393244 AVZ393239:AWL393244 BFV393239:BGH393244 BPR393239:BQD393244 BZN393239:BZZ393244 CJJ393239:CJV393244 CTF393239:CTR393244 DDB393239:DDN393244 DMX393239:DNJ393244 DWT393239:DXF393244 EGP393239:EHB393244 EQL393239:EQX393244 FAH393239:FAT393244 FKD393239:FKP393244 FTZ393239:FUL393244 GDV393239:GEH393244 GNR393239:GOD393244 GXN393239:GXZ393244 HHJ393239:HHV393244 HRF393239:HRR393244 IBB393239:IBN393244 IKX393239:ILJ393244 IUT393239:IVF393244 JEP393239:JFB393244 JOL393239:JOX393244 JYH393239:JYT393244 KID393239:KIP393244 KRZ393239:KSL393244 LBV393239:LCH393244 LLR393239:LMD393244 LVN393239:LVZ393244 MFJ393239:MFV393244 MPF393239:MPR393244 MZB393239:MZN393244 NIX393239:NJJ393244 NST393239:NTF393244 OCP393239:ODB393244 OML393239:OMX393244 OWH393239:OWT393244 PGD393239:PGP393244 PPZ393239:PQL393244 PZV393239:QAH393244 QJR393239:QKD393244 QTN393239:QTZ393244 RDJ393239:RDV393244 RNF393239:RNR393244 RXB393239:RXN393244 SGX393239:SHJ393244 SQT393239:SRF393244 TAP393239:TBB393244 TKL393239:TKX393244 TUH393239:TUT393244 UED393239:UEP393244 UNZ393239:UOL393244 UXV393239:UYH393244 VHR393239:VID393244 VRN393239:VRZ393244 WBJ393239:WBV393244 WLF393239:WLR393244 WVB393239:WVN393244 IP458775:JB458780 SL458775:SX458780 ACH458775:ACT458780 AMD458775:AMP458780 AVZ458775:AWL458780 BFV458775:BGH458780 BPR458775:BQD458780 BZN458775:BZZ458780 CJJ458775:CJV458780 CTF458775:CTR458780 DDB458775:DDN458780 DMX458775:DNJ458780 DWT458775:DXF458780 EGP458775:EHB458780 EQL458775:EQX458780 FAH458775:FAT458780 FKD458775:FKP458780 FTZ458775:FUL458780 GDV458775:GEH458780 GNR458775:GOD458780 GXN458775:GXZ458780 HHJ458775:HHV458780 HRF458775:HRR458780 IBB458775:IBN458780 IKX458775:ILJ458780 IUT458775:IVF458780 JEP458775:JFB458780 JOL458775:JOX458780 JYH458775:JYT458780 KID458775:KIP458780 KRZ458775:KSL458780 LBV458775:LCH458780 LLR458775:LMD458780 LVN458775:LVZ458780 MFJ458775:MFV458780 MPF458775:MPR458780 MZB458775:MZN458780 NIX458775:NJJ458780 NST458775:NTF458780 OCP458775:ODB458780 OML458775:OMX458780 OWH458775:OWT458780 PGD458775:PGP458780 PPZ458775:PQL458780 PZV458775:QAH458780 QJR458775:QKD458780 QTN458775:QTZ458780 RDJ458775:RDV458780 RNF458775:RNR458780 RXB458775:RXN458780 SGX458775:SHJ458780 SQT458775:SRF458780 TAP458775:TBB458780 TKL458775:TKX458780 TUH458775:TUT458780 UED458775:UEP458780 UNZ458775:UOL458780 UXV458775:UYH458780 VHR458775:VID458780 VRN458775:VRZ458780 WBJ458775:WBV458780 WLF458775:WLR458780 WVB458775:WVN458780 IP524311:JB524316 SL524311:SX524316 ACH524311:ACT524316 AMD524311:AMP524316 AVZ524311:AWL524316 BFV524311:BGH524316 BPR524311:BQD524316 BZN524311:BZZ524316 CJJ524311:CJV524316 CTF524311:CTR524316 DDB524311:DDN524316 DMX524311:DNJ524316 DWT524311:DXF524316 EGP524311:EHB524316 EQL524311:EQX524316 FAH524311:FAT524316 FKD524311:FKP524316 FTZ524311:FUL524316 GDV524311:GEH524316 GNR524311:GOD524316 GXN524311:GXZ524316 HHJ524311:HHV524316 HRF524311:HRR524316 IBB524311:IBN524316 IKX524311:ILJ524316 IUT524311:IVF524316 JEP524311:JFB524316 JOL524311:JOX524316 JYH524311:JYT524316 KID524311:KIP524316 KRZ524311:KSL524316 LBV524311:LCH524316 LLR524311:LMD524316 LVN524311:LVZ524316 MFJ524311:MFV524316 MPF524311:MPR524316 MZB524311:MZN524316 NIX524311:NJJ524316 NST524311:NTF524316 OCP524311:ODB524316 OML524311:OMX524316 OWH524311:OWT524316 PGD524311:PGP524316 PPZ524311:PQL524316 PZV524311:QAH524316 QJR524311:QKD524316 QTN524311:QTZ524316 RDJ524311:RDV524316 RNF524311:RNR524316 RXB524311:RXN524316 SGX524311:SHJ524316 SQT524311:SRF524316 TAP524311:TBB524316 TKL524311:TKX524316 TUH524311:TUT524316 UED524311:UEP524316 UNZ524311:UOL524316 UXV524311:UYH524316 VHR524311:VID524316 VRN524311:VRZ524316 WBJ524311:WBV524316 WLF524311:WLR524316 WVB524311:WVN524316 IP589847:JB589852 SL589847:SX589852 ACH589847:ACT589852 AMD589847:AMP589852 AVZ589847:AWL589852 BFV589847:BGH589852 BPR589847:BQD589852 BZN589847:BZZ589852 CJJ589847:CJV589852 CTF589847:CTR589852 DDB589847:DDN589852 DMX589847:DNJ589852 DWT589847:DXF589852 EGP589847:EHB589852 EQL589847:EQX589852 FAH589847:FAT589852 FKD589847:FKP589852 FTZ589847:FUL589852 GDV589847:GEH589852 GNR589847:GOD589852 GXN589847:GXZ589852 HHJ589847:HHV589852 HRF589847:HRR589852 IBB589847:IBN589852 IKX589847:ILJ589852 IUT589847:IVF589852 JEP589847:JFB589852 JOL589847:JOX589852 JYH589847:JYT589852 KID589847:KIP589852 KRZ589847:KSL589852 LBV589847:LCH589852 LLR589847:LMD589852 LVN589847:LVZ589852 MFJ589847:MFV589852 MPF589847:MPR589852 MZB589847:MZN589852 NIX589847:NJJ589852 NST589847:NTF589852 OCP589847:ODB589852 OML589847:OMX589852 OWH589847:OWT589852 PGD589847:PGP589852 PPZ589847:PQL589852 PZV589847:QAH589852 QJR589847:QKD589852 QTN589847:QTZ589852 RDJ589847:RDV589852 RNF589847:RNR589852 RXB589847:RXN589852 SGX589847:SHJ589852 SQT589847:SRF589852 TAP589847:TBB589852 TKL589847:TKX589852 TUH589847:TUT589852 UED589847:UEP589852 UNZ589847:UOL589852 UXV589847:UYH589852 VHR589847:VID589852 VRN589847:VRZ589852 WBJ589847:WBV589852 WLF589847:WLR589852 WVB589847:WVN589852 IP655383:JB655388 SL655383:SX655388 ACH655383:ACT655388 AMD655383:AMP655388 AVZ655383:AWL655388 BFV655383:BGH655388 BPR655383:BQD655388 BZN655383:BZZ655388 CJJ655383:CJV655388 CTF655383:CTR655388 DDB655383:DDN655388 DMX655383:DNJ655388 DWT655383:DXF655388 EGP655383:EHB655388 EQL655383:EQX655388 FAH655383:FAT655388 FKD655383:FKP655388 FTZ655383:FUL655388 GDV655383:GEH655388 GNR655383:GOD655388 GXN655383:GXZ655388 HHJ655383:HHV655388 HRF655383:HRR655388 IBB655383:IBN655388 IKX655383:ILJ655388 IUT655383:IVF655388 JEP655383:JFB655388 JOL655383:JOX655388 JYH655383:JYT655388 KID655383:KIP655388 KRZ655383:KSL655388 LBV655383:LCH655388 LLR655383:LMD655388 LVN655383:LVZ655388 MFJ655383:MFV655388 MPF655383:MPR655388 MZB655383:MZN655388 NIX655383:NJJ655388 NST655383:NTF655388 OCP655383:ODB655388 OML655383:OMX655388 OWH655383:OWT655388 PGD655383:PGP655388 PPZ655383:PQL655388 PZV655383:QAH655388 QJR655383:QKD655388 QTN655383:QTZ655388 RDJ655383:RDV655388 RNF655383:RNR655388 RXB655383:RXN655388 SGX655383:SHJ655388 SQT655383:SRF655388 TAP655383:TBB655388 TKL655383:TKX655388 TUH655383:TUT655388 UED655383:UEP655388 UNZ655383:UOL655388 UXV655383:UYH655388 VHR655383:VID655388 VRN655383:VRZ655388 WBJ655383:WBV655388 WLF655383:WLR655388 WVB655383:WVN655388 IP720919:JB720924 SL720919:SX720924 ACH720919:ACT720924 AMD720919:AMP720924 AVZ720919:AWL720924 BFV720919:BGH720924 BPR720919:BQD720924 BZN720919:BZZ720924 CJJ720919:CJV720924 CTF720919:CTR720924 DDB720919:DDN720924 DMX720919:DNJ720924 DWT720919:DXF720924 EGP720919:EHB720924 EQL720919:EQX720924 FAH720919:FAT720924 FKD720919:FKP720924 FTZ720919:FUL720924 GDV720919:GEH720924 GNR720919:GOD720924 GXN720919:GXZ720924 HHJ720919:HHV720924 HRF720919:HRR720924 IBB720919:IBN720924 IKX720919:ILJ720924 IUT720919:IVF720924 JEP720919:JFB720924 JOL720919:JOX720924 JYH720919:JYT720924 KID720919:KIP720924 KRZ720919:KSL720924 LBV720919:LCH720924 LLR720919:LMD720924 LVN720919:LVZ720924 MFJ720919:MFV720924 MPF720919:MPR720924 MZB720919:MZN720924 NIX720919:NJJ720924 NST720919:NTF720924 OCP720919:ODB720924 OML720919:OMX720924 OWH720919:OWT720924 PGD720919:PGP720924 PPZ720919:PQL720924 PZV720919:QAH720924 QJR720919:QKD720924 QTN720919:QTZ720924 RDJ720919:RDV720924 RNF720919:RNR720924 RXB720919:RXN720924 SGX720919:SHJ720924 SQT720919:SRF720924 TAP720919:TBB720924 TKL720919:TKX720924 TUH720919:TUT720924 UED720919:UEP720924 UNZ720919:UOL720924 UXV720919:UYH720924 VHR720919:VID720924 VRN720919:VRZ720924 WBJ720919:WBV720924 WLF720919:WLR720924 WVB720919:WVN720924 IP786455:JB786460 SL786455:SX786460 ACH786455:ACT786460 AMD786455:AMP786460 AVZ786455:AWL786460 BFV786455:BGH786460 BPR786455:BQD786460 BZN786455:BZZ786460 CJJ786455:CJV786460 CTF786455:CTR786460 DDB786455:DDN786460 DMX786455:DNJ786460 DWT786455:DXF786460 EGP786455:EHB786460 EQL786455:EQX786460 FAH786455:FAT786460 FKD786455:FKP786460 FTZ786455:FUL786460 GDV786455:GEH786460 GNR786455:GOD786460 GXN786455:GXZ786460 HHJ786455:HHV786460 HRF786455:HRR786460 IBB786455:IBN786460 IKX786455:ILJ786460 IUT786455:IVF786460 JEP786455:JFB786460 JOL786455:JOX786460 JYH786455:JYT786460 KID786455:KIP786460 KRZ786455:KSL786460 LBV786455:LCH786460 LLR786455:LMD786460 LVN786455:LVZ786460 MFJ786455:MFV786460 MPF786455:MPR786460 MZB786455:MZN786460 NIX786455:NJJ786460 NST786455:NTF786460 OCP786455:ODB786460 OML786455:OMX786460 OWH786455:OWT786460 PGD786455:PGP786460 PPZ786455:PQL786460 PZV786455:QAH786460 QJR786455:QKD786460 QTN786455:QTZ786460 RDJ786455:RDV786460 RNF786455:RNR786460 RXB786455:RXN786460 SGX786455:SHJ786460 SQT786455:SRF786460 TAP786455:TBB786460 TKL786455:TKX786460 TUH786455:TUT786460 UED786455:UEP786460 UNZ786455:UOL786460 UXV786455:UYH786460 VHR786455:VID786460 VRN786455:VRZ786460 WBJ786455:WBV786460 WLF786455:WLR786460 WVB786455:WVN786460 IP851991:JB851996 SL851991:SX851996 ACH851991:ACT851996 AMD851991:AMP851996 AVZ851991:AWL851996 BFV851991:BGH851996 BPR851991:BQD851996 BZN851991:BZZ851996 CJJ851991:CJV851996 CTF851991:CTR851996 DDB851991:DDN851996 DMX851991:DNJ851996 DWT851991:DXF851996 EGP851991:EHB851996 EQL851991:EQX851996 FAH851991:FAT851996 FKD851991:FKP851996 FTZ851991:FUL851996 GDV851991:GEH851996 GNR851991:GOD851996 GXN851991:GXZ851996 HHJ851991:HHV851996 HRF851991:HRR851996 IBB851991:IBN851996 IKX851991:ILJ851996 IUT851991:IVF851996 JEP851991:JFB851996 JOL851991:JOX851996 JYH851991:JYT851996 KID851991:KIP851996 KRZ851991:KSL851996 LBV851991:LCH851996 LLR851991:LMD851996 LVN851991:LVZ851996 MFJ851991:MFV851996 MPF851991:MPR851996 MZB851991:MZN851996 NIX851991:NJJ851996 NST851991:NTF851996 OCP851991:ODB851996 OML851991:OMX851996 OWH851991:OWT851996 PGD851991:PGP851996 PPZ851991:PQL851996 PZV851991:QAH851996 QJR851991:QKD851996 QTN851991:QTZ851996 RDJ851991:RDV851996 RNF851991:RNR851996 RXB851991:RXN851996 SGX851991:SHJ851996 SQT851991:SRF851996 TAP851991:TBB851996 TKL851991:TKX851996 TUH851991:TUT851996 UED851991:UEP851996 UNZ851991:UOL851996 UXV851991:UYH851996 VHR851991:VID851996 VRN851991:VRZ851996 WBJ851991:WBV851996 WLF851991:WLR851996 WVB851991:WVN851996 IP917527:JB917532 SL917527:SX917532 ACH917527:ACT917532 AMD917527:AMP917532 AVZ917527:AWL917532 BFV917527:BGH917532 BPR917527:BQD917532 BZN917527:BZZ917532 CJJ917527:CJV917532 CTF917527:CTR917532 DDB917527:DDN917532 DMX917527:DNJ917532 DWT917527:DXF917532 EGP917527:EHB917532 EQL917527:EQX917532 FAH917527:FAT917532 FKD917527:FKP917532 FTZ917527:FUL917532 GDV917527:GEH917532 GNR917527:GOD917532 GXN917527:GXZ917532 HHJ917527:HHV917532 HRF917527:HRR917532 IBB917527:IBN917532 IKX917527:ILJ917532 IUT917527:IVF917532 JEP917527:JFB917532 JOL917527:JOX917532 JYH917527:JYT917532 KID917527:KIP917532 KRZ917527:KSL917532 LBV917527:LCH917532 LLR917527:LMD917532 LVN917527:LVZ917532 MFJ917527:MFV917532 MPF917527:MPR917532 MZB917527:MZN917532 NIX917527:NJJ917532 NST917527:NTF917532 OCP917527:ODB917532 OML917527:OMX917532 OWH917527:OWT917532 PGD917527:PGP917532 PPZ917527:PQL917532 PZV917527:QAH917532 QJR917527:QKD917532 QTN917527:QTZ917532 RDJ917527:RDV917532 RNF917527:RNR917532 RXB917527:RXN917532 SGX917527:SHJ917532 SQT917527:SRF917532 TAP917527:TBB917532 TKL917527:TKX917532 TUH917527:TUT917532 UED917527:UEP917532 UNZ917527:UOL917532 UXV917527:UYH917532 VHR917527:VID917532 VRN917527:VRZ917532 WBJ917527:WBV917532 WLF917527:WLR917532 WVB917527:WVN917532 IP983063:JB983068 SL983063:SX983068 ACH983063:ACT983068 AMD983063:AMP983068 AVZ983063:AWL983068 BFV983063:BGH983068 BPR983063:BQD983068 BZN983063:BZZ983068 CJJ983063:CJV983068 CTF983063:CTR983068 DDB983063:DDN983068 DMX983063:DNJ983068 DWT983063:DXF983068 EGP983063:EHB983068 EQL983063:EQX983068 FAH983063:FAT983068 FKD983063:FKP983068 FTZ983063:FUL983068 GDV983063:GEH983068 GNR983063:GOD983068 GXN983063:GXZ983068 HHJ983063:HHV983068 HRF983063:HRR983068 IBB983063:IBN983068 IKX983063:ILJ983068 IUT983063:IVF983068 JEP983063:JFB983068 JOL983063:JOX983068 JYH983063:JYT983068 KID983063:KIP983068 KRZ983063:KSL983068 LBV983063:LCH983068 LLR983063:LMD983068 LVN983063:LVZ983068 MFJ983063:MFV983068 MPF983063:MPR983068 MZB983063:MZN983068 NIX983063:NJJ983068 NST983063:NTF983068 OCP983063:ODB983068 OML983063:OMX983068 OWH983063:OWT983068 PGD983063:PGP983068 PPZ983063:PQL983068 PZV983063:QAH983068 QJR983063:QKD983068 QTN983063:QTZ983068 RDJ983063:RDV983068 RNF983063:RNR983068 RXB983063:RXN983068 SGX983063:SHJ983068 SQT983063:SRF983068 TAP983063:TBB983068 TKL983063:TKX983068 TUH983063:TUT983068 UED983063:UEP983068 UNZ983063:UOL983068 UXV983063:UYH983068 VHR983063:VID983068 VRN983063:VRZ983068 WBJ983063:WBV983068 WLF983063:WLR983068 WVB983063:WVN983068 IP65566:JB65571 SL65566:SX65571 ACH65566:ACT65571 AMD65566:AMP65571 AVZ65566:AWL65571 BFV65566:BGH65571 BPR65566:BQD65571 BZN65566:BZZ65571 CJJ65566:CJV65571 CTF65566:CTR65571 DDB65566:DDN65571 DMX65566:DNJ65571 DWT65566:DXF65571 EGP65566:EHB65571 EQL65566:EQX65571 FAH65566:FAT65571 FKD65566:FKP65571 FTZ65566:FUL65571 GDV65566:GEH65571 GNR65566:GOD65571 GXN65566:GXZ65571 HHJ65566:HHV65571 HRF65566:HRR65571 IBB65566:IBN65571 IKX65566:ILJ65571 IUT65566:IVF65571 JEP65566:JFB65571 JOL65566:JOX65571 JYH65566:JYT65571 KID65566:KIP65571 KRZ65566:KSL65571 LBV65566:LCH65571 LLR65566:LMD65571 LVN65566:LVZ65571 MFJ65566:MFV65571 MPF65566:MPR65571 MZB65566:MZN65571 NIX65566:NJJ65571 NST65566:NTF65571 OCP65566:ODB65571 OML65566:OMX65571 OWH65566:OWT65571 PGD65566:PGP65571 PPZ65566:PQL65571 PZV65566:QAH65571 QJR65566:QKD65571 QTN65566:QTZ65571 RDJ65566:RDV65571 RNF65566:RNR65571 RXB65566:RXN65571 SGX65566:SHJ65571 SQT65566:SRF65571 TAP65566:TBB65571 TKL65566:TKX65571 TUH65566:TUT65571 UED65566:UEP65571 UNZ65566:UOL65571 UXV65566:UYH65571 VHR65566:VID65571 VRN65566:VRZ65571 WBJ65566:WBV65571 WLF65566:WLR65571 WVB65566:WVN65571 IP131102:JB131107 SL131102:SX131107 ACH131102:ACT131107 AMD131102:AMP131107 AVZ131102:AWL131107 BFV131102:BGH131107 BPR131102:BQD131107 BZN131102:BZZ131107 CJJ131102:CJV131107 CTF131102:CTR131107 DDB131102:DDN131107 DMX131102:DNJ131107 DWT131102:DXF131107 EGP131102:EHB131107 EQL131102:EQX131107 FAH131102:FAT131107 FKD131102:FKP131107 FTZ131102:FUL131107 GDV131102:GEH131107 GNR131102:GOD131107 GXN131102:GXZ131107 HHJ131102:HHV131107 HRF131102:HRR131107 IBB131102:IBN131107 IKX131102:ILJ131107 IUT131102:IVF131107 JEP131102:JFB131107 JOL131102:JOX131107 JYH131102:JYT131107 KID131102:KIP131107 KRZ131102:KSL131107 LBV131102:LCH131107 LLR131102:LMD131107 LVN131102:LVZ131107 MFJ131102:MFV131107 MPF131102:MPR131107 MZB131102:MZN131107 NIX131102:NJJ131107 NST131102:NTF131107 OCP131102:ODB131107 OML131102:OMX131107 OWH131102:OWT131107 PGD131102:PGP131107 PPZ131102:PQL131107 PZV131102:QAH131107 QJR131102:QKD131107 QTN131102:QTZ131107 RDJ131102:RDV131107 RNF131102:RNR131107 RXB131102:RXN131107 SGX131102:SHJ131107 SQT131102:SRF131107 TAP131102:TBB131107 TKL131102:TKX131107 TUH131102:TUT131107 UED131102:UEP131107 UNZ131102:UOL131107 UXV131102:UYH131107 VHR131102:VID131107 VRN131102:VRZ131107 WBJ131102:WBV131107 WLF131102:WLR131107 WVB131102:WVN131107 IP196638:JB196643 SL196638:SX196643 ACH196638:ACT196643 AMD196638:AMP196643 AVZ196638:AWL196643 BFV196638:BGH196643 BPR196638:BQD196643 BZN196638:BZZ196643 CJJ196638:CJV196643 CTF196638:CTR196643 DDB196638:DDN196643 DMX196638:DNJ196643 DWT196638:DXF196643 EGP196638:EHB196643 EQL196638:EQX196643 FAH196638:FAT196643 FKD196638:FKP196643 FTZ196638:FUL196643 GDV196638:GEH196643 GNR196638:GOD196643 GXN196638:GXZ196643 HHJ196638:HHV196643 HRF196638:HRR196643 IBB196638:IBN196643 IKX196638:ILJ196643 IUT196638:IVF196643 JEP196638:JFB196643 JOL196638:JOX196643 JYH196638:JYT196643 KID196638:KIP196643 KRZ196638:KSL196643 LBV196638:LCH196643 LLR196638:LMD196643 LVN196638:LVZ196643 MFJ196638:MFV196643 MPF196638:MPR196643 MZB196638:MZN196643 NIX196638:NJJ196643 NST196638:NTF196643 OCP196638:ODB196643 OML196638:OMX196643 OWH196638:OWT196643 PGD196638:PGP196643 PPZ196638:PQL196643 PZV196638:QAH196643 QJR196638:QKD196643 QTN196638:QTZ196643 RDJ196638:RDV196643 RNF196638:RNR196643 RXB196638:RXN196643 SGX196638:SHJ196643 SQT196638:SRF196643 TAP196638:TBB196643 TKL196638:TKX196643 TUH196638:TUT196643 UED196638:UEP196643 UNZ196638:UOL196643 UXV196638:UYH196643 VHR196638:VID196643 VRN196638:VRZ196643 WBJ196638:WBV196643 WLF196638:WLR196643 WVB196638:WVN196643 IP262174:JB262179 SL262174:SX262179 ACH262174:ACT262179 AMD262174:AMP262179 AVZ262174:AWL262179 BFV262174:BGH262179 BPR262174:BQD262179 BZN262174:BZZ262179 CJJ262174:CJV262179 CTF262174:CTR262179 DDB262174:DDN262179 DMX262174:DNJ262179 DWT262174:DXF262179 EGP262174:EHB262179 EQL262174:EQX262179 FAH262174:FAT262179 FKD262174:FKP262179 FTZ262174:FUL262179 GDV262174:GEH262179 GNR262174:GOD262179 GXN262174:GXZ262179 HHJ262174:HHV262179 HRF262174:HRR262179 IBB262174:IBN262179 IKX262174:ILJ262179 IUT262174:IVF262179 JEP262174:JFB262179 JOL262174:JOX262179 JYH262174:JYT262179 KID262174:KIP262179 KRZ262174:KSL262179 LBV262174:LCH262179 LLR262174:LMD262179 LVN262174:LVZ262179 MFJ262174:MFV262179 MPF262174:MPR262179 MZB262174:MZN262179 NIX262174:NJJ262179 NST262174:NTF262179 OCP262174:ODB262179 OML262174:OMX262179 OWH262174:OWT262179 PGD262174:PGP262179 PPZ262174:PQL262179 PZV262174:QAH262179 QJR262174:QKD262179 QTN262174:QTZ262179 RDJ262174:RDV262179 RNF262174:RNR262179 RXB262174:RXN262179 SGX262174:SHJ262179 SQT262174:SRF262179 TAP262174:TBB262179 TKL262174:TKX262179 TUH262174:TUT262179 UED262174:UEP262179 UNZ262174:UOL262179 UXV262174:UYH262179 VHR262174:VID262179 VRN262174:VRZ262179 WBJ262174:WBV262179 WLF262174:WLR262179 WVB262174:WVN262179 IP327710:JB327715 SL327710:SX327715 ACH327710:ACT327715 AMD327710:AMP327715 AVZ327710:AWL327715 BFV327710:BGH327715 BPR327710:BQD327715 BZN327710:BZZ327715 CJJ327710:CJV327715 CTF327710:CTR327715 DDB327710:DDN327715 DMX327710:DNJ327715 DWT327710:DXF327715 EGP327710:EHB327715 EQL327710:EQX327715 FAH327710:FAT327715 FKD327710:FKP327715 FTZ327710:FUL327715 GDV327710:GEH327715 GNR327710:GOD327715 GXN327710:GXZ327715 HHJ327710:HHV327715 HRF327710:HRR327715 IBB327710:IBN327715 IKX327710:ILJ327715 IUT327710:IVF327715 JEP327710:JFB327715 JOL327710:JOX327715 JYH327710:JYT327715 KID327710:KIP327715 KRZ327710:KSL327715 LBV327710:LCH327715 LLR327710:LMD327715 LVN327710:LVZ327715 MFJ327710:MFV327715 MPF327710:MPR327715 MZB327710:MZN327715 NIX327710:NJJ327715 NST327710:NTF327715 OCP327710:ODB327715 OML327710:OMX327715 OWH327710:OWT327715 PGD327710:PGP327715 PPZ327710:PQL327715 PZV327710:QAH327715 QJR327710:QKD327715 QTN327710:QTZ327715 RDJ327710:RDV327715 RNF327710:RNR327715 RXB327710:RXN327715 SGX327710:SHJ327715 SQT327710:SRF327715 TAP327710:TBB327715 TKL327710:TKX327715 TUH327710:TUT327715 UED327710:UEP327715 UNZ327710:UOL327715 UXV327710:UYH327715 VHR327710:VID327715 VRN327710:VRZ327715 WBJ327710:WBV327715 WLF327710:WLR327715 WVB327710:WVN327715 IP393246:JB393251 SL393246:SX393251 ACH393246:ACT393251 AMD393246:AMP393251 AVZ393246:AWL393251 BFV393246:BGH393251 BPR393246:BQD393251 BZN393246:BZZ393251 CJJ393246:CJV393251 CTF393246:CTR393251 DDB393246:DDN393251 DMX393246:DNJ393251 DWT393246:DXF393251 EGP393246:EHB393251 EQL393246:EQX393251 FAH393246:FAT393251 FKD393246:FKP393251 FTZ393246:FUL393251 GDV393246:GEH393251 GNR393246:GOD393251 GXN393246:GXZ393251 HHJ393246:HHV393251 HRF393246:HRR393251 IBB393246:IBN393251 IKX393246:ILJ393251 IUT393246:IVF393251 JEP393246:JFB393251 JOL393246:JOX393251 JYH393246:JYT393251 KID393246:KIP393251 KRZ393246:KSL393251 LBV393246:LCH393251 LLR393246:LMD393251 LVN393246:LVZ393251 MFJ393246:MFV393251 MPF393246:MPR393251 MZB393246:MZN393251 NIX393246:NJJ393251 NST393246:NTF393251 OCP393246:ODB393251 OML393246:OMX393251 OWH393246:OWT393251 PGD393246:PGP393251 PPZ393246:PQL393251 PZV393246:QAH393251 QJR393246:QKD393251 QTN393246:QTZ393251 RDJ393246:RDV393251 RNF393246:RNR393251 RXB393246:RXN393251 SGX393246:SHJ393251 SQT393246:SRF393251 TAP393246:TBB393251 TKL393246:TKX393251 TUH393246:TUT393251 UED393246:UEP393251 UNZ393246:UOL393251 UXV393246:UYH393251 VHR393246:VID393251 VRN393246:VRZ393251 WBJ393246:WBV393251 WLF393246:WLR393251 WVB393246:WVN393251 IP458782:JB458787 SL458782:SX458787 ACH458782:ACT458787 AMD458782:AMP458787 AVZ458782:AWL458787 BFV458782:BGH458787 BPR458782:BQD458787 BZN458782:BZZ458787 CJJ458782:CJV458787 CTF458782:CTR458787 DDB458782:DDN458787 DMX458782:DNJ458787 DWT458782:DXF458787 EGP458782:EHB458787 EQL458782:EQX458787 FAH458782:FAT458787 FKD458782:FKP458787 FTZ458782:FUL458787 GDV458782:GEH458787 GNR458782:GOD458787 GXN458782:GXZ458787 HHJ458782:HHV458787 HRF458782:HRR458787 IBB458782:IBN458787 IKX458782:ILJ458787 IUT458782:IVF458787 JEP458782:JFB458787 JOL458782:JOX458787 JYH458782:JYT458787 KID458782:KIP458787 KRZ458782:KSL458787 LBV458782:LCH458787 LLR458782:LMD458787 LVN458782:LVZ458787 MFJ458782:MFV458787 MPF458782:MPR458787 MZB458782:MZN458787 NIX458782:NJJ458787 NST458782:NTF458787 OCP458782:ODB458787 OML458782:OMX458787 OWH458782:OWT458787 PGD458782:PGP458787 PPZ458782:PQL458787 PZV458782:QAH458787 QJR458782:QKD458787 QTN458782:QTZ458787 RDJ458782:RDV458787 RNF458782:RNR458787 RXB458782:RXN458787 SGX458782:SHJ458787 SQT458782:SRF458787 TAP458782:TBB458787 TKL458782:TKX458787 TUH458782:TUT458787 UED458782:UEP458787 UNZ458782:UOL458787 UXV458782:UYH458787 VHR458782:VID458787 VRN458782:VRZ458787 WBJ458782:WBV458787 WLF458782:WLR458787 WVB458782:WVN458787 IP524318:JB524323 SL524318:SX524323 ACH524318:ACT524323 AMD524318:AMP524323 AVZ524318:AWL524323 BFV524318:BGH524323 BPR524318:BQD524323 BZN524318:BZZ524323 CJJ524318:CJV524323 CTF524318:CTR524323 DDB524318:DDN524323 DMX524318:DNJ524323 DWT524318:DXF524323 EGP524318:EHB524323 EQL524318:EQX524323 FAH524318:FAT524323 FKD524318:FKP524323 FTZ524318:FUL524323 GDV524318:GEH524323 GNR524318:GOD524323 GXN524318:GXZ524323 HHJ524318:HHV524323 HRF524318:HRR524323 IBB524318:IBN524323 IKX524318:ILJ524323 IUT524318:IVF524323 JEP524318:JFB524323 JOL524318:JOX524323 JYH524318:JYT524323 KID524318:KIP524323 KRZ524318:KSL524323 LBV524318:LCH524323 LLR524318:LMD524323 LVN524318:LVZ524323 MFJ524318:MFV524323 MPF524318:MPR524323 MZB524318:MZN524323 NIX524318:NJJ524323 NST524318:NTF524323 OCP524318:ODB524323 OML524318:OMX524323 OWH524318:OWT524323 PGD524318:PGP524323 PPZ524318:PQL524323 PZV524318:QAH524323 QJR524318:QKD524323 QTN524318:QTZ524323 RDJ524318:RDV524323 RNF524318:RNR524323 RXB524318:RXN524323 SGX524318:SHJ524323 SQT524318:SRF524323 TAP524318:TBB524323 TKL524318:TKX524323 TUH524318:TUT524323 UED524318:UEP524323 UNZ524318:UOL524323 UXV524318:UYH524323 VHR524318:VID524323 VRN524318:VRZ524323 WBJ524318:WBV524323 WLF524318:WLR524323 WVB524318:WVN524323 IP589854:JB589859 SL589854:SX589859 ACH589854:ACT589859 AMD589854:AMP589859 AVZ589854:AWL589859 BFV589854:BGH589859 BPR589854:BQD589859 BZN589854:BZZ589859 CJJ589854:CJV589859 CTF589854:CTR589859 DDB589854:DDN589859 DMX589854:DNJ589859 DWT589854:DXF589859 EGP589854:EHB589859 EQL589854:EQX589859 FAH589854:FAT589859 FKD589854:FKP589859 FTZ589854:FUL589859 GDV589854:GEH589859 GNR589854:GOD589859 GXN589854:GXZ589859 HHJ589854:HHV589859 HRF589854:HRR589859 IBB589854:IBN589859 IKX589854:ILJ589859 IUT589854:IVF589859 JEP589854:JFB589859 JOL589854:JOX589859 JYH589854:JYT589859 KID589854:KIP589859 KRZ589854:KSL589859 LBV589854:LCH589859 LLR589854:LMD589859 LVN589854:LVZ589859 MFJ589854:MFV589859 MPF589854:MPR589859 MZB589854:MZN589859 NIX589854:NJJ589859 NST589854:NTF589859 OCP589854:ODB589859 OML589854:OMX589859 OWH589854:OWT589859 PGD589854:PGP589859 PPZ589854:PQL589859 PZV589854:QAH589859 QJR589854:QKD589859 QTN589854:QTZ589859 RDJ589854:RDV589859 RNF589854:RNR589859 RXB589854:RXN589859 SGX589854:SHJ589859 SQT589854:SRF589859 TAP589854:TBB589859 TKL589854:TKX589859 TUH589854:TUT589859 UED589854:UEP589859 UNZ589854:UOL589859 UXV589854:UYH589859 VHR589854:VID589859 VRN589854:VRZ589859 WBJ589854:WBV589859 WLF589854:WLR589859 WVB589854:WVN589859 IP655390:JB655395 SL655390:SX655395 ACH655390:ACT655395 AMD655390:AMP655395 AVZ655390:AWL655395 BFV655390:BGH655395 BPR655390:BQD655395 BZN655390:BZZ655395 CJJ655390:CJV655395 CTF655390:CTR655395 DDB655390:DDN655395 DMX655390:DNJ655395 DWT655390:DXF655395 EGP655390:EHB655395 EQL655390:EQX655395 FAH655390:FAT655395 FKD655390:FKP655395 FTZ655390:FUL655395 GDV655390:GEH655395 GNR655390:GOD655395 GXN655390:GXZ655395 HHJ655390:HHV655395 HRF655390:HRR655395 IBB655390:IBN655395 IKX655390:ILJ655395 IUT655390:IVF655395 JEP655390:JFB655395 JOL655390:JOX655395 JYH655390:JYT655395 KID655390:KIP655395 KRZ655390:KSL655395 LBV655390:LCH655395 LLR655390:LMD655395 LVN655390:LVZ655395 MFJ655390:MFV655395 MPF655390:MPR655395 MZB655390:MZN655395 NIX655390:NJJ655395 NST655390:NTF655395 OCP655390:ODB655395 OML655390:OMX655395 OWH655390:OWT655395 PGD655390:PGP655395 PPZ655390:PQL655395 PZV655390:QAH655395 QJR655390:QKD655395 QTN655390:QTZ655395 RDJ655390:RDV655395 RNF655390:RNR655395 RXB655390:RXN655395 SGX655390:SHJ655395 SQT655390:SRF655395 TAP655390:TBB655395 TKL655390:TKX655395 TUH655390:TUT655395 UED655390:UEP655395 UNZ655390:UOL655395 UXV655390:UYH655395 VHR655390:VID655395 VRN655390:VRZ655395 WBJ655390:WBV655395 WLF655390:WLR655395 WVB655390:WVN655395 IP720926:JB720931 SL720926:SX720931 ACH720926:ACT720931 AMD720926:AMP720931 AVZ720926:AWL720931 BFV720926:BGH720931 BPR720926:BQD720931 BZN720926:BZZ720931 CJJ720926:CJV720931 CTF720926:CTR720931 DDB720926:DDN720931 DMX720926:DNJ720931 DWT720926:DXF720931 EGP720926:EHB720931 EQL720926:EQX720931 FAH720926:FAT720931 FKD720926:FKP720931 FTZ720926:FUL720931 GDV720926:GEH720931 GNR720926:GOD720931 GXN720926:GXZ720931 HHJ720926:HHV720931 HRF720926:HRR720931 IBB720926:IBN720931 IKX720926:ILJ720931 IUT720926:IVF720931 JEP720926:JFB720931 JOL720926:JOX720931 JYH720926:JYT720931 KID720926:KIP720931 KRZ720926:KSL720931 LBV720926:LCH720931 LLR720926:LMD720931 LVN720926:LVZ720931 MFJ720926:MFV720931 MPF720926:MPR720931 MZB720926:MZN720931 NIX720926:NJJ720931 NST720926:NTF720931 OCP720926:ODB720931 OML720926:OMX720931 OWH720926:OWT720931 PGD720926:PGP720931 PPZ720926:PQL720931 PZV720926:QAH720931 QJR720926:QKD720931 QTN720926:QTZ720931 RDJ720926:RDV720931 RNF720926:RNR720931 RXB720926:RXN720931 SGX720926:SHJ720931 SQT720926:SRF720931 TAP720926:TBB720931 TKL720926:TKX720931 TUH720926:TUT720931 UED720926:UEP720931 UNZ720926:UOL720931 UXV720926:UYH720931 VHR720926:VID720931 VRN720926:VRZ720931 WBJ720926:WBV720931 WLF720926:WLR720931 WVB720926:WVN720931 IP786462:JB786467 SL786462:SX786467 ACH786462:ACT786467 AMD786462:AMP786467 AVZ786462:AWL786467 BFV786462:BGH786467 BPR786462:BQD786467 BZN786462:BZZ786467 CJJ786462:CJV786467 CTF786462:CTR786467 DDB786462:DDN786467 DMX786462:DNJ786467 DWT786462:DXF786467 EGP786462:EHB786467 EQL786462:EQX786467 FAH786462:FAT786467 FKD786462:FKP786467 FTZ786462:FUL786467 GDV786462:GEH786467 GNR786462:GOD786467 GXN786462:GXZ786467 HHJ786462:HHV786467 HRF786462:HRR786467 IBB786462:IBN786467 IKX786462:ILJ786467 IUT786462:IVF786467 JEP786462:JFB786467 JOL786462:JOX786467 JYH786462:JYT786467 KID786462:KIP786467 KRZ786462:KSL786467 LBV786462:LCH786467 LLR786462:LMD786467 LVN786462:LVZ786467 MFJ786462:MFV786467 MPF786462:MPR786467 MZB786462:MZN786467 NIX786462:NJJ786467 NST786462:NTF786467 OCP786462:ODB786467 OML786462:OMX786467 OWH786462:OWT786467 PGD786462:PGP786467 PPZ786462:PQL786467 PZV786462:QAH786467 QJR786462:QKD786467 QTN786462:QTZ786467 RDJ786462:RDV786467 RNF786462:RNR786467 RXB786462:RXN786467 SGX786462:SHJ786467 SQT786462:SRF786467 TAP786462:TBB786467 TKL786462:TKX786467 TUH786462:TUT786467 UED786462:UEP786467 UNZ786462:UOL786467 UXV786462:UYH786467 VHR786462:VID786467 VRN786462:VRZ786467 WBJ786462:WBV786467 WLF786462:WLR786467 WVB786462:WVN786467 IP851998:JB852003 SL851998:SX852003 ACH851998:ACT852003 AMD851998:AMP852003 AVZ851998:AWL852003 BFV851998:BGH852003 BPR851998:BQD852003 BZN851998:BZZ852003 CJJ851998:CJV852003 CTF851998:CTR852003 DDB851998:DDN852003 DMX851998:DNJ852003 DWT851998:DXF852003 EGP851998:EHB852003 EQL851998:EQX852003 FAH851998:FAT852003 FKD851998:FKP852003 FTZ851998:FUL852003 GDV851998:GEH852003 GNR851998:GOD852003 GXN851998:GXZ852003 HHJ851998:HHV852003 HRF851998:HRR852003 IBB851998:IBN852003 IKX851998:ILJ852003 IUT851998:IVF852003 JEP851998:JFB852003 JOL851998:JOX852003 JYH851998:JYT852003 KID851998:KIP852003 KRZ851998:KSL852003 LBV851998:LCH852003 LLR851998:LMD852003 LVN851998:LVZ852003 MFJ851998:MFV852003 MPF851998:MPR852003 MZB851998:MZN852003 NIX851998:NJJ852003 NST851998:NTF852003 OCP851998:ODB852003 OML851998:OMX852003 OWH851998:OWT852003 PGD851998:PGP852003 PPZ851998:PQL852003 PZV851998:QAH852003 QJR851998:QKD852003 QTN851998:QTZ852003 RDJ851998:RDV852003 RNF851998:RNR852003 RXB851998:RXN852003 SGX851998:SHJ852003 SQT851998:SRF852003 TAP851998:TBB852003 TKL851998:TKX852003 TUH851998:TUT852003 UED851998:UEP852003 UNZ851998:UOL852003 UXV851998:UYH852003 VHR851998:VID852003 VRN851998:VRZ852003 WBJ851998:WBV852003 WLF851998:WLR852003 WVB851998:WVN852003 IP917534:JB917539 SL917534:SX917539 ACH917534:ACT917539 AMD917534:AMP917539 AVZ917534:AWL917539 BFV917534:BGH917539 BPR917534:BQD917539 BZN917534:BZZ917539 CJJ917534:CJV917539 CTF917534:CTR917539 DDB917534:DDN917539 DMX917534:DNJ917539 DWT917534:DXF917539 EGP917534:EHB917539 EQL917534:EQX917539 FAH917534:FAT917539 FKD917534:FKP917539 FTZ917534:FUL917539 GDV917534:GEH917539 GNR917534:GOD917539 GXN917534:GXZ917539 HHJ917534:HHV917539 HRF917534:HRR917539 IBB917534:IBN917539 IKX917534:ILJ917539 IUT917534:IVF917539 JEP917534:JFB917539 JOL917534:JOX917539 JYH917534:JYT917539 KID917534:KIP917539 KRZ917534:KSL917539 LBV917534:LCH917539 LLR917534:LMD917539 LVN917534:LVZ917539 MFJ917534:MFV917539 MPF917534:MPR917539 MZB917534:MZN917539 NIX917534:NJJ917539 NST917534:NTF917539 OCP917534:ODB917539 OML917534:OMX917539 OWH917534:OWT917539 PGD917534:PGP917539 PPZ917534:PQL917539 PZV917534:QAH917539 QJR917534:QKD917539 QTN917534:QTZ917539 RDJ917534:RDV917539 RNF917534:RNR917539 RXB917534:RXN917539 SGX917534:SHJ917539 SQT917534:SRF917539 TAP917534:TBB917539 TKL917534:TKX917539 TUH917534:TUT917539 UED917534:UEP917539 UNZ917534:UOL917539 UXV917534:UYH917539 VHR917534:VID917539 VRN917534:VRZ917539 WBJ917534:WBV917539 WLF917534:WLR917539 WVB917534:WVN917539 IP983070:JB983075 SL983070:SX983075 ACH983070:ACT983075 AMD983070:AMP983075 AVZ983070:AWL983075 BFV983070:BGH983075 BPR983070:BQD983075 BZN983070:BZZ983075 CJJ983070:CJV983075 CTF983070:CTR983075 DDB983070:DDN983075 DMX983070:DNJ983075 DWT983070:DXF983075 EGP983070:EHB983075 EQL983070:EQX983075 FAH983070:FAT983075 FKD983070:FKP983075 FTZ983070:FUL983075 GDV983070:GEH983075 GNR983070:GOD983075 GXN983070:GXZ983075 HHJ983070:HHV983075 HRF983070:HRR983075 IBB983070:IBN983075 IKX983070:ILJ983075 IUT983070:IVF983075 JEP983070:JFB983075 JOL983070:JOX983075 JYH983070:JYT983075 KID983070:KIP983075 KRZ983070:KSL983075 LBV983070:LCH983075 LLR983070:LMD983075 LVN983070:LVZ983075 MFJ983070:MFV983075 MPF983070:MPR983075 MZB983070:MZN983075 NIX983070:NJJ983075 NST983070:NTF983075 OCP983070:ODB983075 OML983070:OMX983075 OWH983070:OWT983075 PGD983070:PGP983075 PPZ983070:PQL983075 PZV983070:QAH983075 QJR983070:QKD983075 QTN983070:QTZ983075 RDJ983070:RDV983075 RNF983070:RNR983075 RXB983070:RXN983075 SGX983070:SHJ983075 SQT983070:SRF983075 TAP983070:TBB983075 TKL983070:TKX983075 TUH983070:TUT983075 UED983070:UEP983075 UNZ983070:UOL983075 UXV983070:UYH983075 VHR983070:VID983075 VRN983070:VRZ983075 WBJ983070:WBV983075 WLF983070:WLR983075 S983047:X983061 S917511:X917525 S851975:X851989 S786439:X786453 S720903:X720917 S655367:X655381 S589831:X589845 S524295:X524309 S458759:X458773 S393223:X393237 S327687:X327701 S262151:X262165 S196615:X196629 S131079:X131093 S65543:X65557 IP17:JB28 WVB17:WVN28 WLF17:WLR28 WBJ17:WBV28 VRN17:VRZ28 VHR17:VID28 UXV17:UYH28 UNZ17:UOL28 UED17:UEP28 TUH17:TUT28 TKL17:TKX28 TAP17:TBB28 SQT17:SRF28 SGX17:SHJ28 RXB17:RXN28 RNF17:RNR28 RDJ17:RDV28 QTN17:QTZ28 QJR17:QKD28 PZV17:QAH28 PPZ17:PQL28 PGD17:PGP28 OWH17:OWT28 OML17:OMX28 OCP17:ODB28 NST17:NTF28 NIX17:NJJ28 MZB17:MZN28 MPF17:MPR28 MFJ17:MFV28 LVN17:LVZ28 LLR17:LMD28 LBV17:LCH28 KRZ17:KSL28 KID17:KIP28 JYH17:JYT28 JOL17:JOX28 JEP17:JFB28 IUT17:IVF28 IKX17:ILJ28 IBB17:IBN28 HRF17:HRR28 HHJ17:HHV28 GXN17:GXZ28 GNR17:GOD28 GDV17:GEH28 FTZ17:FUL28 FKD17:FKP28 FAH17:FAT28 EQL17:EQX28 EGP17:EHB28 DWT17:DXF28 DMX17:DNJ28 DDB17:DDN28 CTF17:CTR28 CJJ17:CJV28 BZN17:BZZ28 BPR17:BQD28 BFV17:BGH28 AVZ17:AWL28 AMD17:AMP28 ACH17:ACT28 SL17:SX28 B196631:X196636 B131095:X131100 B983070:X983075 B917534:X917539 B851998:X852003 B786462:X786467 B720926:X720931 B655390:X655395 B589854:X589859 B524318:X524323 B458782:X458787 B393246:X393251 B327710:X327715 B262174:X262179 B196638:X196643 B131102:X131107 B65566:X65571 B65559:X65564 B983063:X983068 B917527:X917532 B851991:X851996 B786455:X786460 B720919:X720924 B655383:X655388 B589847:X589852 B524311:X524316 B458775:X458780 B393239:X393244 B327703:X327708 B262167:X262172 IP62:JB62 IS31:JB61 WVB30:WVD30 WLF30:WLH30 WBJ30:WBL30 VRN30:VRP30 VHR30:VHT30 UXV30:UXX30 UNZ30:UOB30 UED30:UEF30 TUH30:TUJ30 TKL30:TKN30 TAP30:TAR30 SQT30:SQV30 SGX30:SGZ30 RXB30:RXD30 RNF30:RNH30 RDJ30:RDL30 QTN30:QTP30 QJR30:QJT30 PZV30:PZX30 PPZ30:PQB30 PGD30:PGF30 OWH30:OWJ30 OML30:OMN30 OCP30:OCR30 NST30:NSV30 NIX30:NIZ30 MZB30:MZD30 MPF30:MPH30 MFJ30:MFL30 LVN30:LVP30 LLR30:LLT30 LBV30:LBX30 KRZ30:KSB30 KID30:KIF30 JYH30:JYJ30 JOL30:JON30 JEP30:JER30 IUT30:IUV30 IKX30:IKZ30 IBB30:IBD30 HRF30:HRH30 HHJ30:HHL30 GXN30:GXP30 GNR30:GNT30 GDV30:GDX30 FTZ30:FUB30 FKD30:FKF30 FAH30:FAJ30 EQL30:EQN30 EGP30:EGR30 DWT30:DWV30 DMX30:DMZ30 DDB30:DDD30 CTF30:CTH30 CJJ30:CJL30 BZN30:BZP30 BPR30:BPT30 BFV30:BFX30 AVZ30:AWB30 AMD30:AMF30 ACH30:ACJ30 SL30:SN30 IP30:IR61 C18:AH28 B24:B28 B18:B20 ACH31:ACT62 AMD31:AMP62 AVZ31:AWL62 BFV31:BGH62 BPR31:BQD62 BZN31:BZZ62 CJJ31:CJV62 CTF31:CTR62 DDB31:DDN62 DMX31:DNJ62 DWT31:DXF62 EGP31:EHB62 EQL31:EQX62 FAH31:FAT62 FKD31:FKP62 FTZ31:FUL62 GDV31:GEH62 GNR31:GOD62 GXN31:GXZ62 HHJ31:HHV62 HRF31:HRR62 IBB31:IBN62 IKX31:ILJ62 IUT31:IVF62 JEP31:JFB62 JOL31:JOX62 JYH31:JYT62 KID31:KIP62 KRZ31:KSL62 LBV31:LCH62 LLR31:LMD62 LVN31:LVZ62 MFJ31:MFV62 MPF31:MPR62 MZB31:MZN62 NIX31:NJJ62 NST31:NTF62 OCP31:ODB62 OML31:OMX62 OWH31:OWT62 PGD31:PGP62 PPZ31:PQL62 PZV31:QAH62 QJR31:QKD62 QTN31:QTZ62 RDJ31:RDV62 RNF31:RNR62 RXB31:RXN62 SGX31:SHJ62 SQT31:SRF62 TAP31:TBB62 TKL31:TKX62 TUH31:TUT62 UED31:UEP62 UNZ31:UOL62 UXV31:UYH62 VHR31:VID62 VRN31:VRZ62 WBJ31:WBV62 WLF31:WLR62 WVB31:WVN62 SL31:SX62 B30:AH61">
      <formula1>900</formula1>
    </dataValidation>
  </dataValidations>
  <printOptions horizontalCentered="1"/>
  <pageMargins left="0" right="0" top="0.15748031496062992" bottom="0" header="0" footer="0"/>
  <pageSetup paperSize="9" scale="26" orientation="landscape" r:id="rId1"/>
  <ignoredErrors>
    <ignoredError sqref="C17:AH6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4"/>
  <sheetViews>
    <sheetView view="pageBreakPreview" zoomScale="85" zoomScaleNormal="80" zoomScaleSheetLayoutView="85" workbookViewId="0">
      <selection activeCell="N18" sqref="N18"/>
    </sheetView>
  </sheetViews>
  <sheetFormatPr defaultColWidth="8.85546875" defaultRowHeight="18.75"/>
  <cols>
    <col min="1" max="4" width="8.85546875" style="20"/>
    <col min="5" max="5" width="9.140625" style="20" customWidth="1"/>
    <col min="6" max="9" width="8.85546875" style="20"/>
    <col min="10" max="10" width="17.85546875" style="20" customWidth="1"/>
    <col min="11" max="16384" width="8.85546875" style="20"/>
  </cols>
  <sheetData>
    <row r="1" spans="1:10" ht="28.15" customHeight="1">
      <c r="A1" s="260" t="s">
        <v>161</v>
      </c>
      <c r="B1" s="260"/>
      <c r="C1" s="260"/>
      <c r="D1" s="260"/>
      <c r="E1" s="260"/>
      <c r="F1" s="260"/>
      <c r="G1" s="260"/>
      <c r="H1" s="260"/>
      <c r="I1" s="260"/>
      <c r="J1" s="260"/>
    </row>
    <row r="2" spans="1:10" ht="28.15" customHeight="1">
      <c r="A2" s="261" t="s">
        <v>56</v>
      </c>
      <c r="B2" s="260"/>
      <c r="C2" s="260"/>
      <c r="D2" s="260"/>
      <c r="E2" s="260"/>
      <c r="F2" s="260"/>
      <c r="G2" s="260"/>
      <c r="H2" s="260"/>
      <c r="I2" s="260"/>
      <c r="J2" s="260"/>
    </row>
    <row r="3" spans="1:10">
      <c r="A3" s="262" t="s">
        <v>36</v>
      </c>
      <c r="B3" s="262"/>
      <c r="C3" s="262"/>
      <c r="D3" s="262"/>
      <c r="E3" s="262"/>
      <c r="F3" s="262"/>
      <c r="G3" s="262"/>
      <c r="H3" s="262"/>
      <c r="I3" s="262"/>
      <c r="J3" s="262"/>
    </row>
    <row r="5" spans="1:10">
      <c r="A5" s="20" t="s">
        <v>45</v>
      </c>
    </row>
    <row r="6" spans="1:10" ht="216" customHeight="1">
      <c r="A6" s="264" t="s">
        <v>229</v>
      </c>
      <c r="B6" s="264"/>
      <c r="C6" s="264"/>
      <c r="D6" s="264"/>
      <c r="E6" s="264"/>
      <c r="F6" s="264"/>
      <c r="G6" s="264"/>
      <c r="H6" s="264"/>
      <c r="I6" s="264"/>
      <c r="J6" s="264"/>
    </row>
    <row r="9" spans="1:10">
      <c r="A9" s="20" t="s">
        <v>44</v>
      </c>
    </row>
    <row r="10" spans="1:10" s="42" customFormat="1">
      <c r="A10" s="265" t="s">
        <v>65</v>
      </c>
      <c r="B10" s="266" t="s">
        <v>50</v>
      </c>
      <c r="C10" s="266"/>
      <c r="D10" s="266"/>
      <c r="E10" s="266"/>
      <c r="F10" s="266"/>
      <c r="G10" s="266"/>
      <c r="H10" s="266"/>
      <c r="I10" s="266"/>
      <c r="J10" s="266"/>
    </row>
    <row r="11" spans="1:10" s="42" customFormat="1">
      <c r="A11" s="265"/>
      <c r="B11" s="267" t="s">
        <v>230</v>
      </c>
      <c r="C11" s="267"/>
      <c r="D11" s="267"/>
      <c r="E11" s="267"/>
      <c r="F11" s="267"/>
      <c r="G11" s="267"/>
      <c r="H11" s="267"/>
      <c r="I11" s="267"/>
      <c r="J11" s="267"/>
    </row>
    <row r="12" spans="1:10" s="42" customFormat="1">
      <c r="A12" s="265"/>
      <c r="B12" s="267"/>
      <c r="C12" s="267"/>
      <c r="D12" s="267"/>
      <c r="E12" s="267"/>
      <c r="F12" s="267"/>
      <c r="G12" s="267"/>
      <c r="H12" s="267"/>
      <c r="I12" s="267"/>
      <c r="J12" s="267"/>
    </row>
    <row r="13" spans="1:10" s="42" customFormat="1" ht="24" customHeight="1">
      <c r="A13" s="265"/>
      <c r="B13" s="267"/>
      <c r="C13" s="267"/>
      <c r="D13" s="267"/>
      <c r="E13" s="267"/>
      <c r="F13" s="267"/>
      <c r="G13" s="267"/>
      <c r="H13" s="267"/>
      <c r="I13" s="267"/>
      <c r="J13" s="267"/>
    </row>
    <row r="14" spans="1:10" s="42" customFormat="1" ht="22.5" customHeight="1">
      <c r="A14" s="265" t="s">
        <v>58</v>
      </c>
      <c r="B14" s="266" t="s">
        <v>83</v>
      </c>
      <c r="C14" s="266"/>
      <c r="D14" s="266"/>
      <c r="E14" s="266"/>
      <c r="F14" s="266"/>
      <c r="G14" s="266"/>
      <c r="H14" s="266"/>
      <c r="I14" s="266"/>
      <c r="J14" s="266"/>
    </row>
    <row r="15" spans="1:10" s="42" customFormat="1">
      <c r="A15" s="265"/>
      <c r="B15" s="267" t="s">
        <v>168</v>
      </c>
      <c r="C15" s="267"/>
      <c r="D15" s="267"/>
      <c r="E15" s="267"/>
      <c r="F15" s="267"/>
      <c r="G15" s="267"/>
      <c r="H15" s="267"/>
      <c r="I15" s="267"/>
      <c r="J15" s="267"/>
    </row>
    <row r="16" spans="1:10" s="42" customFormat="1">
      <c r="A16" s="265"/>
      <c r="B16" s="267"/>
      <c r="C16" s="267"/>
      <c r="D16" s="267"/>
      <c r="E16" s="267"/>
      <c r="F16" s="267"/>
      <c r="G16" s="267"/>
      <c r="H16" s="267"/>
      <c r="I16" s="267"/>
      <c r="J16" s="267"/>
    </row>
    <row r="17" spans="1:10" s="42" customFormat="1" ht="143.25" customHeight="1">
      <c r="A17" s="265"/>
      <c r="B17" s="267"/>
      <c r="C17" s="267"/>
      <c r="D17" s="267"/>
      <c r="E17" s="267"/>
      <c r="F17" s="267"/>
      <c r="G17" s="267"/>
      <c r="H17" s="267"/>
      <c r="I17" s="267"/>
      <c r="J17" s="267"/>
    </row>
    <row r="18" spans="1:10" s="42" customFormat="1">
      <c r="A18" s="265" t="s">
        <v>59</v>
      </c>
      <c r="B18" s="266" t="s">
        <v>51</v>
      </c>
      <c r="C18" s="266"/>
      <c r="D18" s="266"/>
      <c r="E18" s="266"/>
      <c r="F18" s="266"/>
      <c r="G18" s="266"/>
      <c r="H18" s="266"/>
      <c r="I18" s="266"/>
      <c r="J18" s="266"/>
    </row>
    <row r="19" spans="1:10" s="42" customFormat="1">
      <c r="A19" s="265"/>
      <c r="B19" s="267" t="s">
        <v>227</v>
      </c>
      <c r="C19" s="267"/>
      <c r="D19" s="267"/>
      <c r="E19" s="267"/>
      <c r="F19" s="267"/>
      <c r="G19" s="267"/>
      <c r="H19" s="267"/>
      <c r="I19" s="267"/>
      <c r="J19" s="267"/>
    </row>
    <row r="20" spans="1:10" s="42" customFormat="1">
      <c r="A20" s="265"/>
      <c r="B20" s="267"/>
      <c r="C20" s="267"/>
      <c r="D20" s="267"/>
      <c r="E20" s="267"/>
      <c r="F20" s="267"/>
      <c r="G20" s="267"/>
      <c r="H20" s="267"/>
      <c r="I20" s="267"/>
      <c r="J20" s="267"/>
    </row>
    <row r="21" spans="1:10" s="42" customFormat="1" ht="41.25" customHeight="1">
      <c r="A21" s="265"/>
      <c r="B21" s="267"/>
      <c r="C21" s="267"/>
      <c r="D21" s="267"/>
      <c r="E21" s="267"/>
      <c r="F21" s="267"/>
      <c r="G21" s="267"/>
      <c r="H21" s="267"/>
      <c r="I21" s="267"/>
      <c r="J21" s="267"/>
    </row>
    <row r="22" spans="1:10" s="42" customFormat="1">
      <c r="A22" s="268" t="s">
        <v>60</v>
      </c>
      <c r="B22" s="266" t="s">
        <v>151</v>
      </c>
      <c r="C22" s="266"/>
      <c r="D22" s="266"/>
      <c r="E22" s="266"/>
      <c r="F22" s="266"/>
      <c r="G22" s="266"/>
      <c r="H22" s="266"/>
      <c r="I22" s="266"/>
      <c r="J22" s="266"/>
    </row>
    <row r="23" spans="1:10" s="42" customFormat="1">
      <c r="A23" s="269"/>
      <c r="B23" s="267" t="s">
        <v>163</v>
      </c>
      <c r="C23" s="267"/>
      <c r="D23" s="267"/>
      <c r="E23" s="267"/>
      <c r="F23" s="267"/>
      <c r="G23" s="267"/>
      <c r="H23" s="267"/>
      <c r="I23" s="267"/>
      <c r="J23" s="267"/>
    </row>
    <row r="24" spans="1:10" s="42" customFormat="1">
      <c r="A24" s="269"/>
      <c r="B24" s="267"/>
      <c r="C24" s="267"/>
      <c r="D24" s="267"/>
      <c r="E24" s="267"/>
      <c r="F24" s="267"/>
      <c r="G24" s="267"/>
      <c r="H24" s="267"/>
      <c r="I24" s="267"/>
      <c r="J24" s="267"/>
    </row>
    <row r="25" spans="1:10" ht="23.25" customHeight="1">
      <c r="A25" s="270"/>
      <c r="B25" s="267"/>
      <c r="C25" s="267"/>
      <c r="D25" s="267"/>
      <c r="E25" s="267"/>
      <c r="F25" s="267"/>
      <c r="G25" s="267"/>
      <c r="H25" s="267"/>
      <c r="I25" s="267"/>
      <c r="J25" s="267"/>
    </row>
    <row r="26" spans="1:10">
      <c r="A26" s="265" t="s">
        <v>61</v>
      </c>
      <c r="B26" s="266" t="s">
        <v>63</v>
      </c>
      <c r="C26" s="266"/>
      <c r="D26" s="266"/>
      <c r="E26" s="266"/>
      <c r="F26" s="266"/>
      <c r="G26" s="266"/>
      <c r="H26" s="266"/>
      <c r="I26" s="266"/>
      <c r="J26" s="266"/>
    </row>
    <row r="27" spans="1:10">
      <c r="A27" s="265"/>
      <c r="B27" s="267" t="s">
        <v>162</v>
      </c>
      <c r="C27" s="267"/>
      <c r="D27" s="267"/>
      <c r="E27" s="267"/>
      <c r="F27" s="267"/>
      <c r="G27" s="267"/>
      <c r="H27" s="267"/>
      <c r="I27" s="267"/>
      <c r="J27" s="267"/>
    </row>
    <row r="28" spans="1:10">
      <c r="A28" s="265"/>
      <c r="B28" s="267"/>
      <c r="C28" s="267"/>
      <c r="D28" s="267"/>
      <c r="E28" s="267"/>
      <c r="F28" s="267"/>
      <c r="G28" s="267"/>
      <c r="H28" s="267"/>
      <c r="I28" s="267"/>
      <c r="J28" s="267"/>
    </row>
    <row r="29" spans="1:10" ht="62.25" customHeight="1">
      <c r="A29" s="265"/>
      <c r="B29" s="267"/>
      <c r="C29" s="267"/>
      <c r="D29" s="267"/>
      <c r="E29" s="267"/>
      <c r="F29" s="267"/>
      <c r="G29" s="267"/>
      <c r="H29" s="267"/>
      <c r="I29" s="267"/>
      <c r="J29" s="267"/>
    </row>
    <row r="30" spans="1:10">
      <c r="A30" s="265" t="s">
        <v>62</v>
      </c>
      <c r="B30" s="266" t="s">
        <v>84</v>
      </c>
      <c r="C30" s="266"/>
      <c r="D30" s="266"/>
      <c r="E30" s="266"/>
      <c r="F30" s="266"/>
      <c r="G30" s="266"/>
      <c r="H30" s="266"/>
      <c r="I30" s="266"/>
      <c r="J30" s="266"/>
    </row>
    <row r="31" spans="1:10">
      <c r="A31" s="265"/>
      <c r="B31" s="267" t="s">
        <v>164</v>
      </c>
      <c r="C31" s="267"/>
      <c r="D31" s="267"/>
      <c r="E31" s="267"/>
      <c r="F31" s="267"/>
      <c r="G31" s="267"/>
      <c r="H31" s="267"/>
      <c r="I31" s="267"/>
      <c r="J31" s="267"/>
    </row>
    <row r="32" spans="1:10">
      <c r="A32" s="265"/>
      <c r="B32" s="267"/>
      <c r="C32" s="267"/>
      <c r="D32" s="267"/>
      <c r="E32" s="267"/>
      <c r="F32" s="267"/>
      <c r="G32" s="267"/>
      <c r="H32" s="267"/>
      <c r="I32" s="267"/>
      <c r="J32" s="267"/>
    </row>
    <row r="33" spans="1:10" ht="149.25" customHeight="1">
      <c r="A33" s="265"/>
      <c r="B33" s="267"/>
      <c r="C33" s="267"/>
      <c r="D33" s="267"/>
      <c r="E33" s="267"/>
      <c r="F33" s="267"/>
      <c r="G33" s="267"/>
      <c r="H33" s="267"/>
      <c r="I33" s="267"/>
      <c r="J33" s="267"/>
    </row>
    <row r="34" spans="1:10" ht="33" customHeight="1">
      <c r="A34" s="265" t="s">
        <v>64</v>
      </c>
      <c r="B34" s="266" t="s">
        <v>167</v>
      </c>
      <c r="C34" s="266"/>
      <c r="D34" s="266"/>
      <c r="E34" s="266"/>
      <c r="F34" s="266"/>
      <c r="G34" s="266"/>
      <c r="H34" s="266"/>
      <c r="I34" s="266"/>
      <c r="J34" s="266"/>
    </row>
    <row r="35" spans="1:10">
      <c r="A35" s="265"/>
      <c r="B35" s="267" t="s">
        <v>228</v>
      </c>
      <c r="C35" s="267"/>
      <c r="D35" s="267"/>
      <c r="E35" s="267"/>
      <c r="F35" s="267"/>
      <c r="G35" s="267"/>
      <c r="H35" s="267"/>
      <c r="I35" s="267"/>
      <c r="J35" s="267"/>
    </row>
    <row r="36" spans="1:10">
      <c r="A36" s="265"/>
      <c r="B36" s="267"/>
      <c r="C36" s="267"/>
      <c r="D36" s="267"/>
      <c r="E36" s="267"/>
      <c r="F36" s="267"/>
      <c r="G36" s="267"/>
      <c r="H36" s="267"/>
      <c r="I36" s="267"/>
      <c r="J36" s="267"/>
    </row>
    <row r="37" spans="1:10" ht="243.75" customHeight="1">
      <c r="A37" s="265"/>
      <c r="B37" s="267"/>
      <c r="C37" s="267"/>
      <c r="D37" s="267"/>
      <c r="E37" s="267"/>
      <c r="F37" s="267"/>
      <c r="G37" s="267"/>
      <c r="H37" s="267"/>
      <c r="I37" s="267"/>
      <c r="J37" s="267"/>
    </row>
    <row r="38" spans="1:10">
      <c r="A38" s="265" t="s">
        <v>67</v>
      </c>
      <c r="B38" s="266" t="s">
        <v>86</v>
      </c>
      <c r="C38" s="266"/>
      <c r="D38" s="266"/>
      <c r="E38" s="266"/>
      <c r="F38" s="266"/>
      <c r="G38" s="266"/>
      <c r="H38" s="266"/>
      <c r="I38" s="266"/>
      <c r="J38" s="266"/>
    </row>
    <row r="39" spans="1:10">
      <c r="A39" s="265"/>
      <c r="B39" s="267" t="s">
        <v>165</v>
      </c>
      <c r="C39" s="267"/>
      <c r="D39" s="267"/>
      <c r="E39" s="267"/>
      <c r="F39" s="267"/>
      <c r="G39" s="267"/>
      <c r="H39" s="267"/>
      <c r="I39" s="267"/>
      <c r="J39" s="267"/>
    </row>
    <row r="40" spans="1:10">
      <c r="A40" s="265"/>
      <c r="B40" s="267"/>
      <c r="C40" s="267"/>
      <c r="D40" s="267"/>
      <c r="E40" s="267"/>
      <c r="F40" s="267"/>
      <c r="G40" s="267"/>
      <c r="H40" s="267"/>
      <c r="I40" s="267"/>
      <c r="J40" s="267"/>
    </row>
    <row r="41" spans="1:10" ht="161.25" customHeight="1">
      <c r="A41" s="265"/>
      <c r="B41" s="267"/>
      <c r="C41" s="267"/>
      <c r="D41" s="267"/>
      <c r="E41" s="267"/>
      <c r="F41" s="267"/>
      <c r="G41" s="267"/>
      <c r="H41" s="267"/>
      <c r="I41" s="267"/>
      <c r="J41" s="267"/>
    </row>
    <row r="59" spans="1:10">
      <c r="A59" s="21"/>
    </row>
    <row r="60" spans="1:10">
      <c r="A60" s="21"/>
    </row>
    <row r="61" spans="1:10">
      <c r="G61" s="263" t="s">
        <v>46</v>
      </c>
      <c r="H61" s="263"/>
      <c r="I61" s="263" t="s">
        <v>46</v>
      </c>
      <c r="J61" s="263"/>
    </row>
    <row r="62" spans="1:10" s="22" customFormat="1" ht="15.75">
      <c r="G62" s="200" t="s">
        <v>40</v>
      </c>
      <c r="H62" s="200"/>
      <c r="I62" s="200" t="s">
        <v>42</v>
      </c>
      <c r="J62" s="200"/>
    </row>
    <row r="63" spans="1:10">
      <c r="G63" s="200" t="s">
        <v>43</v>
      </c>
      <c r="H63" s="200"/>
      <c r="I63" s="6"/>
      <c r="J63" s="6"/>
    </row>
    <row r="64" spans="1:10">
      <c r="G64" s="6"/>
      <c r="H64" s="6"/>
      <c r="I64" s="6"/>
      <c r="J64" s="6"/>
    </row>
  </sheetData>
  <mergeCells count="33">
    <mergeCell ref="A26:A29"/>
    <mergeCell ref="B26:J26"/>
    <mergeCell ref="B27:J29"/>
    <mergeCell ref="A30:A33"/>
    <mergeCell ref="B30:J30"/>
    <mergeCell ref="B31:J33"/>
    <mergeCell ref="B14:J14"/>
    <mergeCell ref="B23:J25"/>
    <mergeCell ref="A18:A21"/>
    <mergeCell ref="A14:A17"/>
    <mergeCell ref="A10:A13"/>
    <mergeCell ref="A22:A25"/>
    <mergeCell ref="B18:J18"/>
    <mergeCell ref="B22:J22"/>
    <mergeCell ref="B11:J13"/>
    <mergeCell ref="B15:J17"/>
    <mergeCell ref="B19:J21"/>
    <mergeCell ref="G63:H63"/>
    <mergeCell ref="G62:H62"/>
    <mergeCell ref="I62:J62"/>
    <mergeCell ref="A1:J1"/>
    <mergeCell ref="A2:J2"/>
    <mergeCell ref="A3:J3"/>
    <mergeCell ref="G61:H61"/>
    <mergeCell ref="I61:J61"/>
    <mergeCell ref="A6:J6"/>
    <mergeCell ref="A34:A37"/>
    <mergeCell ref="B34:J34"/>
    <mergeCell ref="B35:J37"/>
    <mergeCell ref="A38:A41"/>
    <mergeCell ref="B38:J38"/>
    <mergeCell ref="B39:J41"/>
    <mergeCell ref="B10:J10"/>
  </mergeCells>
  <dataValidations count="1">
    <dataValidation type="textLength" operator="lessThanOrEqual" allowBlank="1" showInputMessage="1" showErrorMessage="1" errorTitle="Ошибка" error="Допускается ввод не более 900 символов!" sqref="B10 B14 B18 B22 B26 B30 B34 B38">
      <formula1>900</formula1>
    </dataValidation>
  </dataValidations>
  <pageMargins left="0.7" right="0.7" top="0.75" bottom="0.75" header="0.3" footer="0.3"/>
  <pageSetup paperSize="9" scale="8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6</vt:i4>
      </vt:variant>
    </vt:vector>
  </HeadingPairs>
  <TitlesOfParts>
    <vt:vector size="10" baseType="lpstr">
      <vt:lpstr>Потребность</vt:lpstr>
      <vt:lpstr>Источники(новая версия)</vt:lpstr>
      <vt:lpstr>План вводов</vt:lpstr>
      <vt:lpstr>Пояснительная записка</vt:lpstr>
      <vt:lpstr>'План вводов'!Заголовки_для_печати</vt:lpstr>
      <vt:lpstr>Потребность!Заголовки_для_печати</vt:lpstr>
      <vt:lpstr>'Источники(новая версия)'!Область_печати</vt:lpstr>
      <vt:lpstr>'План вводов'!Область_печати</vt:lpstr>
      <vt:lpstr>Потребность!Область_печати</vt:lpstr>
      <vt:lpstr>'Пояснительная записка'!Область_печати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2018-04-12T08:39:13Z</dcterms:modified>
</cp:coreProperties>
</file>